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X:\2019\025_Rekonstrukce mostu v km 0,989 na trati Havlíčkův Brod – Pardubice –Rosice nL\G_Náklady\G.3_Soupisy prací\"/>
    </mc:Choice>
  </mc:AlternateContent>
  <xr:revisionPtr revIDLastSave="0" documentId="13_ncr:1_{B7380D5D-C4E9-4C29-89A1-9A2A0C2A9BD4}" xr6:coauthVersionLast="45" xr6:coauthVersionMax="45" xr10:uidLastSave="{00000000-0000-0000-0000-000000000000}"/>
  <bookViews>
    <workbookView xWindow="4020" yWindow="1125" windowWidth="23595" windowHeight="14520" xr2:uid="{00000000-000D-0000-FFFF-FFFF00000000}"/>
  </bookViews>
  <sheets>
    <sheet name="SO 02" sheetId="3"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3" l="1"/>
  <c r="O9" i="3" s="1"/>
  <c r="I13" i="3"/>
  <c r="O13" i="3"/>
  <c r="I17" i="3"/>
  <c r="O17" i="3" s="1"/>
  <c r="I21" i="3"/>
  <c r="O21" i="3" s="1"/>
  <c r="I25" i="3"/>
  <c r="O25" i="3" s="1"/>
  <c r="I29" i="3"/>
  <c r="O29" i="3"/>
  <c r="I33" i="3"/>
  <c r="O33" i="3" s="1"/>
  <c r="I37" i="3"/>
  <c r="O37" i="3" s="1"/>
  <c r="I41" i="3"/>
  <c r="O41" i="3" s="1"/>
  <c r="I45" i="3"/>
  <c r="O45" i="3"/>
  <c r="I49" i="3"/>
  <c r="O49" i="3" s="1"/>
  <c r="I53" i="3"/>
  <c r="O53" i="3" s="1"/>
  <c r="I57" i="3"/>
  <c r="O57" i="3" s="1"/>
  <c r="I62" i="3"/>
  <c r="Q61" i="3" s="1"/>
  <c r="I61" i="3" s="1"/>
  <c r="I66" i="3"/>
  <c r="O66" i="3" s="1"/>
  <c r="I70" i="3"/>
  <c r="O70" i="3"/>
  <c r="I75" i="3"/>
  <c r="O75" i="3" s="1"/>
  <c r="I79" i="3"/>
  <c r="O79" i="3"/>
  <c r="I83" i="3"/>
  <c r="O83" i="3" s="1"/>
  <c r="I87" i="3"/>
  <c r="O87" i="3" s="1"/>
  <c r="I91" i="3"/>
  <c r="O91" i="3" s="1"/>
  <c r="I95" i="3"/>
  <c r="O95" i="3"/>
  <c r="I99" i="3"/>
  <c r="O99" i="3" s="1"/>
  <c r="I103" i="3"/>
  <c r="O103" i="3" s="1"/>
  <c r="I107" i="3"/>
  <c r="O107" i="3" s="1"/>
  <c r="I111" i="3"/>
  <c r="O111" i="3"/>
  <c r="I116" i="3"/>
  <c r="O116" i="3" s="1"/>
  <c r="R115" i="3" s="1"/>
  <c r="O115" i="3" s="1"/>
  <c r="I121" i="3"/>
  <c r="O121" i="3" s="1"/>
  <c r="I125" i="3"/>
  <c r="O125" i="3" s="1"/>
  <c r="I129" i="3"/>
  <c r="O129" i="3"/>
  <c r="I133" i="3"/>
  <c r="O133" i="3" s="1"/>
  <c r="I137" i="3"/>
  <c r="O137" i="3" s="1"/>
  <c r="I141" i="3"/>
  <c r="O141" i="3" s="1"/>
  <c r="I145" i="3"/>
  <c r="O145" i="3"/>
  <c r="I149" i="3"/>
  <c r="O149" i="3" s="1"/>
  <c r="I153" i="3"/>
  <c r="O153" i="3" s="1"/>
  <c r="I157" i="3"/>
  <c r="O157" i="3" s="1"/>
  <c r="I161" i="3"/>
  <c r="O161" i="3"/>
  <c r="I165" i="3"/>
  <c r="O165" i="3" s="1"/>
  <c r="I169" i="3"/>
  <c r="O169" i="3" s="1"/>
  <c r="I173" i="3"/>
  <c r="O173" i="3" s="1"/>
  <c r="I177" i="3"/>
  <c r="O177" i="3"/>
  <c r="I181" i="3"/>
  <c r="O181" i="3" s="1"/>
  <c r="I185" i="3"/>
  <c r="O185" i="3" s="1"/>
  <c r="I189" i="3"/>
  <c r="O189" i="3" s="1"/>
  <c r="I193" i="3"/>
  <c r="O193" i="3"/>
  <c r="I197" i="3"/>
  <c r="O197" i="3" s="1"/>
  <c r="R120" i="3" l="1"/>
  <c r="O120" i="3" s="1"/>
  <c r="R74" i="3"/>
  <c r="O74" i="3" s="1"/>
  <c r="R8" i="3"/>
  <c r="O8" i="3" s="1"/>
  <c r="Q74" i="3"/>
  <c r="I74" i="3" s="1"/>
  <c r="Q120" i="3"/>
  <c r="I120" i="3" s="1"/>
  <c r="O62" i="3"/>
  <c r="R61" i="3" s="1"/>
  <c r="O61" i="3" s="1"/>
  <c r="Q115" i="3"/>
  <c r="I115" i="3" s="1"/>
  <c r="Q8" i="3"/>
  <c r="I8" i="3" s="1"/>
  <c r="I3" i="3" s="1"/>
  <c r="O2" i="3" l="1"/>
</calcChain>
</file>

<file path=xl/sharedStrings.xml><?xml version="1.0" encoding="utf-8"?>
<sst xmlns="http://schemas.openxmlformats.org/spreadsheetml/2006/main" count="665" uniqueCount="279">
  <si>
    <t>ASPE10</t>
  </si>
  <si>
    <t>S</t>
  </si>
  <si>
    <t>Firma: Firma</t>
  </si>
  <si>
    <t>Příloha k formuláři pro ocenění nabídky</t>
  </si>
  <si>
    <t xml:space="preserve">Stavba: </t>
  </si>
  <si>
    <t>2019-025</t>
  </si>
  <si>
    <t>Rekonstrukce mostu v km 0,989 na trati Havlíčkův Brod - Pardubice-Rosice n/L</t>
  </si>
  <si>
    <t>O</t>
  </si>
  <si>
    <t>Rozpočet:</t>
  </si>
  <si>
    <t>0,00</t>
  </si>
  <si>
    <t>15,00</t>
  </si>
  <si>
    <t>21,00</t>
  </si>
  <si>
    <t>3</t>
  </si>
  <si>
    <t>2</t>
  </si>
  <si>
    <t>Typ</t>
  </si>
  <si>
    <t>0</t>
  </si>
  <si>
    <t>Poř. číslo</t>
  </si>
  <si>
    <t>1</t>
  </si>
  <si>
    <t>Kód položky</t>
  </si>
  <si>
    <t>Varianta</t>
  </si>
  <si>
    <t>Název položky</t>
  </si>
  <si>
    <t>4</t>
  </si>
  <si>
    <t>MJ</t>
  </si>
  <si>
    <t>5</t>
  </si>
  <si>
    <t>Množství</t>
  </si>
  <si>
    <t>6</t>
  </si>
  <si>
    <t>Cena</t>
  </si>
  <si>
    <t>Jednotková</t>
  </si>
  <si>
    <t>9</t>
  </si>
  <si>
    <t>Celkem</t>
  </si>
  <si>
    <t>10</t>
  </si>
  <si>
    <t>SD</t>
  </si>
  <si>
    <t>P</t>
  </si>
  <si>
    <t/>
  </si>
  <si>
    <t>KUS</t>
  </si>
  <si>
    <t>PP</t>
  </si>
  <si>
    <t>VV</t>
  </si>
  <si>
    <t>TS</t>
  </si>
  <si>
    <t>7</t>
  </si>
  <si>
    <t>8</t>
  </si>
  <si>
    <t>KPL</t>
  </si>
  <si>
    <t>zahrnuje veškeré náklady spojené s objednatelem požadovanými pracemi</t>
  </si>
  <si>
    <t>HOD</t>
  </si>
  <si>
    <t>11</t>
  </si>
  <si>
    <t>12</t>
  </si>
  <si>
    <t>Všeobecné podmínky:</t>
  </si>
  <si>
    <t>T</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</si>
  <si>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</si>
  <si>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POPLATKY ZA LIKVIDACŮ ODPADŮ NEKONTAMINOVANÝCH - 17 01 01 BETON Z DEMOLIC OBJEKTŮ, ZÁKLADŮ TV</t>
  </si>
  <si>
    <t>POPLATKY ZA LIKVIDACŮ ODPADŮ NEBEZPEČNÝCH - 17 05 07* LOKÁLNĚ ZNEČIŠTĚNÝ ŠTĚRK A ZEMINA Z KOLEJIŠTĚ (VÝHYBKY)</t>
  </si>
  <si>
    <t>Zemní práce:</t>
  </si>
  <si>
    <t>13</t>
  </si>
  <si>
    <t>M2</t>
  </si>
  <si>
    <t>14</t>
  </si>
  <si>
    <t>15</t>
  </si>
  <si>
    <t>16</t>
  </si>
  <si>
    <t>17</t>
  </si>
  <si>
    <t>18</t>
  </si>
  <si>
    <t>M3</t>
  </si>
  <si>
    <t>19</t>
  </si>
  <si>
    <t>20</t>
  </si>
  <si>
    <t>21</t>
  </si>
  <si>
    <t>22</t>
  </si>
  <si>
    <t>23</t>
  </si>
  <si>
    <t>24</t>
  </si>
  <si>
    <t>25</t>
  </si>
  <si>
    <t>26</t>
  </si>
  <si>
    <t>27</t>
  </si>
  <si>
    <t>28</t>
  </si>
  <si>
    <t>29</t>
  </si>
  <si>
    <t>30</t>
  </si>
  <si>
    <t>31</t>
  </si>
  <si>
    <t>32</t>
  </si>
  <si>
    <t>33</t>
  </si>
  <si>
    <t>34</t>
  </si>
  <si>
    <t>35</t>
  </si>
  <si>
    <t>M</t>
  </si>
  <si>
    <t>36</t>
  </si>
  <si>
    <t>37</t>
  </si>
  <si>
    <t>38</t>
  </si>
  <si>
    <t>39</t>
  </si>
  <si>
    <t>40</t>
  </si>
  <si>
    <t>41</t>
  </si>
  <si>
    <t>42</t>
  </si>
  <si>
    <t>43</t>
  </si>
  <si>
    <t>44</t>
  </si>
  <si>
    <t>1: Dle technické zprávy, výkresových příloh projektové dokumentace, TKP staveb státních drah a výkazů materiálu projektu a souhrnných částí dokumentace stavby. 
2: 2ks</t>
  </si>
  <si>
    <t>45</t>
  </si>
  <si>
    <t>1: Dle technické zprávy, výkresových příloh projektové dokumentace, TKP staveb státních drah a výkazů materiálu projektu a souhrnných částí dokumentace stavby. 
2: 1ks</t>
  </si>
  <si>
    <t>46</t>
  </si>
  <si>
    <t>47</t>
  </si>
  <si>
    <t>Komunikace:</t>
  </si>
  <si>
    <t>Přidružená stavební výroba:</t>
  </si>
  <si>
    <t>KS</t>
  </si>
  <si>
    <t>Ostatní práce:</t>
  </si>
  <si>
    <t>SO 02</t>
  </si>
  <si>
    <t>Železniční svršek a spodek</t>
  </si>
  <si>
    <t>R015111</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</si>
  <si>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</si>
  <si>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(286,110m3-5m3)*2,1t/m3</t>
  </si>
  <si>
    <t>R015140</t>
  </si>
  <si>
    <t>zarážedlo (pokud ho majitel vlečky odstraní ještě před touto stavbou, nebude tato část položky fakturovaná) + námezník</t>
  </si>
  <si>
    <t>1: Dle technické zprávy, výkresových příloh projektové dokumentace, TKP staveb státních drah a výkazů materiálu projektu a souhrnných částí dokumentace stavby. 
2: 37,5t+0,06t</t>
  </si>
  <si>
    <t>R015150</t>
  </si>
  <si>
    <t>POPLATKY ZA LIKVIDACŮ ODPADŮ NEKONTAMINOVANÝCH - 17 05 08 ŠTĚRK Z KOLEJIŠTĚ (ODPAD PO RECYKLACI)</t>
  </si>
  <si>
    <t>Vytěženého lože celkem - lože využité ke stavebnímu objektu SO 01 - kontaminovaná část</t>
  </si>
  <si>
    <t>1: Dle technické zprávy, výkresových příloh projektové dokumentace, TKP staveb státních drah a výkazů materiálu projektu a souhrnných částí dokumentace stavby. 
2: (2,4m2*(150m-76,6m)-25m3-15m3)*2,1t/m3</t>
  </si>
  <si>
    <t>R015210</t>
  </si>
  <si>
    <t>POPLATKY ZA LIKVIDACŮ ODPADŮ NEKONTAMINOVANÝCH - 17 01 01 ŽELEZNIČNÍ PRAŽCE BETONOVÉ</t>
  </si>
  <si>
    <t>1: Dle technické zprávy, výkresových příloh projektové dokumentace, TKP staveb státních drah a výkazů materiálu projektu a souhrnných částí dokumentace stavby. 
2: 3ks*0,27t</t>
  </si>
  <si>
    <t>R015250</t>
  </si>
  <si>
    <t>POPLATKY ZA LIKVIDACŮ ODPADŮ NEKONTAMINOVANÝCH - 17 02 03 POLYETYLÉNOVÉ PODLOŽKY (ŽEL. SVRŠEK)</t>
  </si>
  <si>
    <t>Z pod podkladnic od betonových + dřevěných pražců</t>
  </si>
  <si>
    <t>1: Dle technické zprávy, výkresových příloh projektové dokumentace, TKP staveb státních drah a výkazů materiálu projektu a souhrnných částí dokumentace stavby. 
2: 2ks*0,09kg*(3+61)ks/1000</t>
  </si>
  <si>
    <t>R015260</t>
  </si>
  <si>
    <t>POPLATKY ZA LIKVIDACŮ ODPADŮ NEKONTAMINOVANÝCH - 07 02 99 PRYŽOVÉ PODLOŽKY (ŽEL. SVRŠEK)</t>
  </si>
  <si>
    <t>Zpod kolejnic - od betonových pražců + dřevěných pražců + z mostu + z jednotlivé výměny</t>
  </si>
  <si>
    <t>1: Dle technické zprávy, výkresových příloh projektové dokumentace, TKP staveb státních drah a výkazů materiálu projektu a souhrnných částí dokumentace stavby. 
2: 2ks*0,193ks*((14+3)+61+114+(72+75))ks/1000</t>
  </si>
  <si>
    <t>R015330</t>
  </si>
  <si>
    <t>POPLATKY ZA LIKVIDACŮ ODPADŮ NEKONTAMINOVANÝCH - 17 04 05 ŽELEZNÝ ŠROT</t>
  </si>
  <si>
    <t>kolejnice+podkladnice</t>
  </si>
  <si>
    <t>1: Dle technické zprávy, výkresových příloh projektové dokumentace, TKP staveb státních drah a výkazů materiálu projektu a souhrnných částí dokumentace stavby. 
2: 2ks*12,3m*0,049t+2ks*0,02t*(3+61)ks</t>
  </si>
  <si>
    <t>R015510</t>
  </si>
  <si>
    <t>Štěrk + zemina zpod výhybky</t>
  </si>
  <si>
    <t>1: Dle technické zprávy, výkresových příloh projektové dokumentace, TKP staveb státních drah a výkazů materiálu projektu a souhrnných částí dokumentace stavby. 
2: (15+5)m3*2,1t/m3</t>
  </si>
  <si>
    <t>R015520</t>
  </si>
  <si>
    <t>POPLATKY ZA LIKVIDACŮ ODPADŮ NEBEZPEČNÝCH - 17 02 04* ŽELEZNIČNÍ PRAŽCE DŘEVĚNÉ</t>
  </si>
  <si>
    <t>1: Dle technické zprávy, výkresových příloh projektové dokumentace, TKP staveb státních drah a výkazů materiálu projektu a souhrnných částí dokumentace stavby. 
2: 61ks*0,08t+11,5t</t>
  </si>
  <si>
    <t>R02811</t>
  </si>
  <si>
    <t>PRŮZKUMNÉ PRÁCE GEOTECHNICKÉ NA POVRCHU</t>
  </si>
  <si>
    <t>Statická zatěžovací zkouška</t>
  </si>
  <si>
    <t>R02910</t>
  </si>
  <si>
    <t>OSTATNÍ POŽADAVKY - ZEMĚMĚŘIČSKÁ MĚŘENÍ</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</si>
  <si>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</si>
  <si>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</si>
  <si>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R02950</t>
  </si>
  <si>
    <t>OSTATNÍ POŽADAVKY - POSUDKY, KONTROLY, REVIZNÍ ZPRÁVY</t>
  </si>
  <si>
    <t>KM</t>
  </si>
  <si>
    <t>Kontrola prostorové průchodnosti</t>
  </si>
  <si>
    <t>1: Dle technické zprávy, výkresových příloh projektové dokumentace, TKP staveb státních drah a výkazů materiálu projektu a souhrnných částí dokumentace stavby. 
2: 0,25km</t>
  </si>
  <si>
    <t>R029511</t>
  </si>
  <si>
    <t>OSTATNÍ POŽADAVKY - POSUDKY A KONTROLY</t>
  </si>
  <si>
    <t>Kontrola GPK měřícím vozem</t>
  </si>
  <si>
    <t>12373</t>
  </si>
  <si>
    <t>ODKOP PRO SPOD STAVBU SILNIC A ŽELEZNIC TŘ. I</t>
  </si>
  <si>
    <t>1: Dle technické zprávy, výkresových příloh projektové dokumentace, TKP staveb státních drah a výkazů materiálu projektu a souhrnných částí dokumentace stavby. 
2: (250m-76,6m)*1,65m2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</si>
  <si>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</si>
  <si>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</si>
  <si>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</si>
  <si>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M3KM</t>
  </si>
  <si>
    <t>1: Dle technické zprávy, výkresových příloh projektové dokumentace, TKP staveb státních drah a výkazů materiálu projektu a souhrnných částí dokumentace stavby. 
2: 286,110m3*5km</t>
  </si>
  <si>
    <t>Položka zahrnuje samostatnou dopravu zeminy. Množství se určí jako součin kubatutry [m3] a požadované vzdálenosti [km].</t>
  </si>
  <si>
    <t>18110</t>
  </si>
  <si>
    <t>ÚPRAVA PLÁNĚ SE ZHUTNĚNÍM V HORNINĚ TŘ. I</t>
  </si>
  <si>
    <t>1: Dle technické zprávy, výkresových příloh projektové dokumentace, TKP staveb státních drah a výkazů materiálu projektu a souhrnných částí dokumentace stavby. 
2: 915m2</t>
  </si>
  <si>
    <t>položka zahrnuje úpravu pláně včetně vyrovnání výškových rozdílů. Míru zhutnění určuje projekt.</t>
  </si>
  <si>
    <t>501101</t>
  </si>
  <si>
    <t>ZŘÍZENÍ KONSTRUKČNÍ VRSTVY TĚLESA ŽELEZNIČNÍHO SPODKU ZE ŠTĚRKODRTI NOVÉ</t>
  </si>
  <si>
    <t>ZKPP+KPP</t>
  </si>
  <si>
    <t>1: Dle technické zprávy, výkresových příloh projektové dokumentace, TKP staveb státních drah a výkazů materiálu projektu a souhrnných částí dokumentace stavby. 
2: (8,169m*3,360m2+2*(55,182m2*0,5m)+8,695m*3,001m2)+(1,45m2*5m+1,6m2*5m)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</si>
  <si>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</si>
  <si>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512550</t>
  </si>
  <si>
    <t>KOLEJOVÉ LOŽE - ZŘÍZENÍ Z KAMENIVA HRUBÉHO DRCENÉHO (ŠTĚRK)</t>
  </si>
  <si>
    <t>Lze použít i recyklované kamenivo, viz TZ. Lože mimo most + lože na mostě + lože mezi křídly</t>
  </si>
  <si>
    <t>1: Dle technické zprávy, výkresových příloh projektové dokumentace, TKP staveb státních drah a výkazů materiálu projektu a souhrnných částí dokumentace stavby. 
2: 2,4m2*73m+2,5m2*61,36m+63m3</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</si>
  <si>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</si>
  <si>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</si>
  <si>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</si>
  <si>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Lze použít i recyklované kamenivo, viz TZ.</t>
  </si>
  <si>
    <t>1: Dle technické zprávy, výkresových příloh projektové dokumentace, TKP staveb státních drah a výkazů materiálu projektu a souhrnných částí dokumentace stavby. 
2: 0,25m2*100m</t>
  </si>
  <si>
    <t>528152</t>
  </si>
  <si>
    <t>KOLEJ 49 E1, ROZD. "C", BEZSTYKOVÁ, PR. BET. BEZPODKLADNICOVÝ, UP. PRUŽNÉ</t>
  </si>
  <si>
    <t>1: Dle technické zprávy, výkresových příloh projektové dokumentace, TKP staveb státních drah a výkazů materiálu projektu a souhrnných částí dokumentace stavby. 
2: 150m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</si>
  <si>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</si>
  <si>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</si>
  <si>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</si>
  <si>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2*(50+50)m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</si>
  <si>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</si>
  <si>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</si>
  <si>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</si>
  <si>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3ks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</si>
  <si>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</si>
  <si>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543430</t>
  </si>
  <si>
    <t>VÝMĚNA PODLOŽEK POD KOLEJNICEMI</t>
  </si>
  <si>
    <t>PÁR</t>
  </si>
  <si>
    <t>V podbíjené části budou vyměněny všechny podložky pod kolejnicemi.</t>
  </si>
  <si>
    <t>1: Dle technické zprávy, výkresových příloh projektové dokumentace, TKP staveb státních drah a výkazů materiálu projektu a souhrnných částí dokumentace stavby. 
2: 72+75</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</si>
  <si>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vždy pár, tj. po dvou kusech úložných ploch kolejnice na každém pražci.</t>
  </si>
  <si>
    <t>545121</t>
  </si>
  <si>
    <t>SVAR KOLEJNIC (STEJNÉHO TVARU) 49 E1, T JEDNOTLIVĚ</t>
  </si>
  <si>
    <t>1: Dle technické zprávy, výkresových příloh projektové dokumentace, TKP staveb státních drah a výkazů materiálu projektu a souhrnných částí dokumentace stavby. 
2: 18ks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</si>
  <si>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</si>
  <si>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549331</t>
  </si>
  <si>
    <t>ZŘÍZENÍ BEZSTYKOVÉ KOLEJE NA STÁVAJÍCÍCH ÚSECÍCH V KOLEJI</t>
  </si>
  <si>
    <t>1: Dle technické zprávy, výkresových příloh projektové dokumentace, TKP staveb státních drah a výkazů materiálu projektu a souhrnných částí dokumentace stavby. 
2: 91m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</si>
  <si>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</si>
  <si>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t>
  </si>
  <si>
    <t>DOSAŽENÍ DOVOLENÉ UT V BK NAPÍNÁNÍM NEBO OHŘEVEM KOLEJNIC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</si>
  <si>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</si>
  <si>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R75C728</t>
  </si>
  <si>
    <t>DEMONTÁŽ A OPĚTOVNÁ MONTÁŽ VZDÁLENOSTNÍHO UPOZORŇOVADLA</t>
  </si>
  <si>
    <t>1. Položka obsahuje: – demontáž a montáž vzdálenostního upozorňovadla podle typu daného položkou – demontáž a montáž vzdálenostního upozorňovadla se všemi pomocnými a doplňujícími pracemi a součástmi, případné použití mechanizmů, včetně dopravy z místa demontáže do mezideponie 2. Položka neobsahuje: – poplatek za likvidaci odpadů (nacení se dle SSD 0)3. Způsob měření:Udává se počet kusů kompletní konstrukce nebo práce.</t>
  </si>
  <si>
    <t>923111</t>
  </si>
  <si>
    <t>KILOMETROVNÍK</t>
  </si>
  <si>
    <t>Km 1,0; včetně dolepení doměrku.</t>
  </si>
  <si>
    <t>1. Položka obsahuje: – dodávku a osazení včetně nutných zemních prací a obetonování – odrazky nebo retroreflexní fólie2. Položka neobsahuje: X3. Způsob měření:Udává se počet kusů kompletní konstrukce nebo práce.</t>
  </si>
  <si>
    <t>923122</t>
  </si>
  <si>
    <t>HEKTOMETROVNÍK Z UŽITÉHO MATERIÁLU</t>
  </si>
  <si>
    <t>Očištění, natření a osazení stávajících hektometrovníků v km 0,9 a 1,1.</t>
  </si>
  <si>
    <t>1. Položka obsahuje: – dodávku a osazení včetně nutných zemních prací a obetonování – případnou obnovu nátěru – odrazky nebo retroreflexní fólie2. Položka neobsahuje: X3. Způsob měření:Udává se počet kusů kompletní konstrukce nebo práce.</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</si>
  <si>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</si>
  <si>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</si>
  <si>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</si>
  <si>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923991</t>
  </si>
  <si>
    <t>ZAJIŠŤOVACÍ ZNAČKA KONZOLOVÁ (K) NA MOSTĚ</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</si>
  <si>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</si>
  <si>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</si>
  <si>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</si>
  <si>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2,4m2*(150-76,6)m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</si>
  <si>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</si>
  <si>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</si>
  <si>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</si>
  <si>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1: Dle technické zprávy, výkresových příloh projektové dokumentace, TKP staveb státních drah a výkazů materiálu projektu a souhrnných částí dokumentace stavby. 
2: 176,16m3*5km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</si>
  <si>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</si>
  <si>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965114</t>
  </si>
  <si>
    <t>DEMONTÁŽ KOLEJE NA BETONOVÝCH PRAŽCÍCH ROZEBRÁNÍM DO SOUČÁSTÍ</t>
  </si>
  <si>
    <t>1: Dle technické zprávy, výkresových příloh projektové dokumentace, TKP staveb státních drah a výkazů materiálu projektu a souhrnných částí dokumentace stavby. 
2: 9m</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</si>
  <si>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apod.2. Položka neobsahuje: – odvoz vybouraného materiálu na montážní základnu nebo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</si>
  <si>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</si>
  <si>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</si>
  <si>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tkm</t>
  </si>
  <si>
    <t>Část vhodná k regeneraci bude odvezena do žst. Havlíčkův Brod a bude předána ST Jihlava. Zbytek bude odvezen na skládku.   
Kolejnice+výstroj+pražce+jednotlivá výměna pražců+kolejnice z mostu</t>
  </si>
  <si>
    <t>1: Dle technické zprávy, výkresových příloh projektové dokumentace, TKP staveb státních drah a výkazů materiálu projektu a souhrnných částí dokumentace stavby. 
2: (2ks*0,049t*9m+2ks*0,02t*14ks+0,27t*14ks+0,27t*3ks+2ks*0,049t*76,6m)*5km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</si>
  <si>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</si>
  <si>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965124</t>
  </si>
  <si>
    <t>DEMONTÁŽ KOLEJE NA DŘEVĚNÝCH PRAŽCÍCH ROZEBRÁNÍM DO SOUČÁSTÍ</t>
  </si>
  <si>
    <t>rošt v koleji č. 1 + spojce P1 - P2 + část koleje u zarážedla (poslední část položky nebude fakturována, pokud bude kusá kolej vlečky odstraněna již před touto stavbou)</t>
  </si>
  <si>
    <t>1: Dle technické zprávy, výkresových příloh projektové dokumentace, TKP staveb státních drah a výkazů materiálu projektu a souhrnných částí dokumentace stavby. 
2: 40m+27m+10m</t>
  </si>
  <si>
    <t>965125</t>
  </si>
  <si>
    <t>DEMONTÁŽ KOLEJE NA DŘEVĚNÝCH PRAŽCÍCH - ODVOZ ROZEBRANÝCH SOUČÁSTÍ NA MONTÁŽNÍ ZÁKLADNU</t>
  </si>
  <si>
    <t>Odvoz na montážní základnu majitele vlečky. Kolejnice+výstroj+pražce</t>
  </si>
  <si>
    <t>1: Dle technické zprávy, výkresových příloh projektové dokumentace, TKP staveb státních drah a výkazů materiálu projektu a souhrnných částí dokumentace stavby. 
2: (2ks*0,049t*(27+10)m+2ks*0,02t*56ks+0,08t*56ks)*1km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</si>
  <si>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</si>
  <si>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</si>
  <si>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</si>
  <si>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Kolejnice vhodné k regeneraci budou převezeny do žst. Havlíčkův Brod, kde budou předány ST Jihlava. Zbytek bude odvezen na skládku.   
Kolejnice+výstroj+pražce</t>
  </si>
  <si>
    <t>1: Dle technické zprávy, výkresových příloh projektové dokumentace, TKP staveb státních drah a výkazů materiálu projektu a souhrnných částí dokumentace stavby. 
2: (2ks*0,049t*40m+2ks*0,02t*61ks+0,08t*61ks)*5km</t>
  </si>
  <si>
    <t>965222</t>
  </si>
  <si>
    <t>DEMONTÁŽ VÝHYBKOVÉ KONSTRUKCE NA DŘEVĚNÝCH PRAŽCÍCH DO KOLEJOVÝCH POLÍ S ODVOZEM NA MONTÁŽNÍ ZÁKLADNU BEZ NÁSLEDNÉHO ROZEBRÁNÍ</t>
  </si>
  <si>
    <t>Výhybka bude předána majiteli vlečky (montážní základna = jím určené místo)</t>
  </si>
  <si>
    <t>1: Dle technické zprávy, výkresových příloh projektové dokumentace, TKP staveb státních drah a výkazů materiálu projektu a souhrnných částí dokumentace stavby. 
2: 55m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</si>
  <si>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apod.2. Položka neobsahuje: – rozebrání kolejových polí na montážní základně do součástí3. Způsob měření:Měří se rozvinutá délka výhybkové konstrukce ve všech větvcích dle ČSN 73 6360, tj. v ose koleje.</t>
  </si>
  <si>
    <t>965431</t>
  </si>
  <si>
    <t>ODSTRANĚNÍ ZARÁŽEDLA BETONOVÉHO</t>
  </si>
  <si>
    <t>Pokud majitel vlečky odstraní zarážedlo již před touto stavbou, nebude položka účtovaná.</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</si>
  <si>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</si>
  <si>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965432</t>
  </si>
  <si>
    <t>ODSTRANĚNÍ ZARÁŽEDLA BETONOVÉHO - ODVOZ (NA LIKVIDACI ODPADŮ NEBO JINÉ URČENÉ MÍSTO)</t>
  </si>
  <si>
    <t>V případě, že majitel vlečky odstraní zarážedlo před touto stavbou, nebude tato položka fakturována.</t>
  </si>
  <si>
    <t>1: Dle technické zprávy, výkresových příloh projektové dokumentace, TKP staveb státních drah a výkazů materiálu projektu a souhrnných částí dokumentace stavby. 
2: 37,5t*5km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</si>
  <si>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</si>
  <si>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965821</t>
  </si>
  <si>
    <t>DEMONTÁŽ KILOMETROVNÍKU, HEKTOMETROVNÍKU, MEZNÍKU</t>
  </si>
  <si>
    <t>Demontáž hektometrovníků v km 0,9 a 1,1.</t>
  </si>
  <si>
    <t>965831</t>
  </si>
  <si>
    <t>DEMONTÁŽ NÁMEZNÍKU</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</si>
  <si>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</si>
  <si>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</si>
  <si>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0,06t*5km</t>
  </si>
  <si>
    <t>R925120</t>
  </si>
  <si>
    <t>ZŘÍZENÍ DRÁŽNÍ STEZKY ZE ŠTĚRKODRTĚ TL. 100 MM</t>
  </si>
  <si>
    <t>1: Dle technické zprávy, výkresových příloh projektové dokumentace, TKP staveb státních drah a výkazů materiálu projektu a souhrnných částí dokumentace stavby. 
2: 60m*0,8m</t>
  </si>
  <si>
    <t>R965154</t>
  </si>
  <si>
    <t>DEMONTÁŽ KOLEJNIC NA MOSTNÍCH KONSTRUKCÍCH</t>
  </si>
  <si>
    <t>1: Dle technické zprávy, výkresových příloh projektové dokumentace, TKP staveb státních drah a výkazů materiálu projektu a souhrnných částí dokumentace stavby. 
2: 76,6m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</si>
  <si>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 mostní konstrukce, nacení se položkami bourání BETONOVÝch konstrukcí ve sd 966 – odvoz vybouraného materiálu do skladu nebo na likvidaci – poplatky za likvidaci odpadů, nacení se položkami ze ssd 03. Způsob měření:Měří se délka koleje ve smyslu ČSN 73 6360, tj. v ose koleje.</t>
  </si>
  <si>
    <t>R965841</t>
  </si>
  <si>
    <t>DEMONTÁŽ A OPĚTOVNÁ MONTÁŽ JAKÉKOLIV NÁVĚSTI</t>
  </si>
  <si>
    <t>2x rychlostník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</si>
</sst>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0"/>
      <name val="Arial"/>
    </font>
    <font>
      <b/>
      <sz val="16"/>
      <color indexed="8"/>
      <name val="Arial"/>
    </font>
    <font>
      <b/>
      <sz val="11"/>
      <name val="Arial"/>
    </font>
    <font>
      <sz val="10"/>
      <color indexed="9"/>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pplyAlignment="1">
      <alignment horizontal="center" vertical="center"/>
    </xf>
    <xf numFmtId="0" fontId="0" fillId="2" borderId="2" xfId="0" applyFill="1" applyBorder="1">
      <alignment vertical="center"/>
    </xf>
    <xf numFmtId="0" fontId="0" fillId="2" borderId="3" xfId="0" applyFill="1" applyBorder="1">
      <alignment vertical="center"/>
    </xf>
    <xf numFmtId="0" fontId="2" fillId="2" borderId="0" xfId="0" applyFont="1" applyFill="1">
      <alignment vertical="center"/>
    </xf>
    <xf numFmtId="0" fontId="2" fillId="2" borderId="0" xfId="0" applyFont="1" applyFill="1" applyAlignment="1">
      <alignment horizontal="left" vertical="center"/>
    </xf>
    <xf numFmtId="0" fontId="3" fillId="3" borderId="1" xfId="0" applyFont="1" applyFill="1" applyBorder="1" applyAlignment="1">
      <alignment horizontal="center" vertical="center" wrapText="1"/>
    </xf>
    <xf numFmtId="0" fontId="2" fillId="2" borderId="3" xfId="0" applyFont="1" applyFill="1" applyBorder="1">
      <alignment vertical="center"/>
    </xf>
    <xf numFmtId="0" fontId="2" fillId="2" borderId="3" xfId="0" applyFont="1" applyFill="1" applyBorder="1" applyAlignment="1">
      <alignment horizontal="left" vertical="center"/>
    </xf>
    <xf numFmtId="0" fontId="0" fillId="2" borderId="5" xfId="0" applyFill="1" applyBorder="1">
      <alignment vertical="center"/>
    </xf>
    <xf numFmtId="0" fontId="0" fillId="0" borderId="1" xfId="0" applyBorder="1">
      <alignment vertical="center"/>
    </xf>
    <xf numFmtId="0" fontId="4" fillId="2" borderId="5" xfId="0" applyFont="1" applyFill="1" applyBorder="1" applyAlignment="1">
      <alignment horizontal="right" vertical="center"/>
    </xf>
    <xf numFmtId="0" fontId="4" fillId="2" borderId="5" xfId="0" applyFont="1" applyFill="1" applyBorder="1" applyAlignment="1">
      <alignment vertical="center" wrapText="1"/>
    </xf>
    <xf numFmtId="4" fontId="4" fillId="2" borderId="5" xfId="0" applyNumberFormat="1" applyFont="1" applyFill="1" applyBorder="1" applyAlignment="1">
      <alignment horizontal="center" vertical="center"/>
    </xf>
    <xf numFmtId="0" fontId="0" fillId="0" borderId="1" xfId="0" applyBorder="1" applyAlignment="1">
      <alignment horizontal="right" vertical="center"/>
    </xf>
    <xf numFmtId="0" fontId="0" fillId="0" borderId="1" xfId="0" applyBorder="1" applyAlignment="1">
      <alignment vertical="center"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0" fillId="0" borderId="4"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3" xfId="0" applyFont="1" applyFill="1" applyBorder="1" applyAlignment="1">
      <alignment horizontal="right" vertical="center"/>
    </xf>
    <xf numFmtId="4" fontId="4" fillId="2" borderId="3"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0" fontId="3" fillId="3" borderId="1" xfId="0" applyFont="1" applyFill="1" applyBorder="1" applyAlignment="1">
      <alignment horizontal="center" vertical="center" wrapText="1"/>
    </xf>
    <xf numFmtId="0" fontId="2" fillId="2" borderId="0" xfId="0" applyFont="1" applyFill="1" applyAlignment="1">
      <alignment horizontal="right" vertical="center"/>
    </xf>
    <xf numFmtId="0" fontId="0" fillId="2" borderId="0" xfId="0" applyFill="1">
      <alignment vertical="center"/>
    </xf>
    <xf numFmtId="0" fontId="2"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3073" name="Picture 1">
          <a:extLst>
            <a:ext uri="{FF2B5EF4-FFF2-40B4-BE49-F238E27FC236}">
              <a16:creationId xmlns:a16="http://schemas.microsoft.com/office/drawing/2014/main" id="{AC681614-1295-4104-B913-8570D7E468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00"/>
  <sheetViews>
    <sheetView tabSelected="1" zoomScaleNormal="100" workbookViewId="0">
      <pane ySplit="7" topLeftCell="A8" activePane="bottomLeft" state="frozen"/>
      <selection pane="bottomLeft" activeCell="A8" sqref="A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0+O8+O61+O74+O115+O120</f>
        <v>0</v>
      </c>
      <c r="P2" t="s">
        <v>12</v>
      </c>
    </row>
    <row r="3" spans="1:18" ht="15" customHeight="1" x14ac:dyDescent="0.2">
      <c r="A3" t="s">
        <v>1</v>
      </c>
      <c r="B3" s="6" t="s">
        <v>4</v>
      </c>
      <c r="C3" s="29" t="s">
        <v>5</v>
      </c>
      <c r="D3" s="30"/>
      <c r="E3" s="7" t="s">
        <v>6</v>
      </c>
      <c r="F3" s="1"/>
      <c r="G3" s="4"/>
      <c r="H3" s="3" t="s">
        <v>95</v>
      </c>
      <c r="I3" s="27">
        <f>0+I8+I61+I74+I115+I120</f>
        <v>0</v>
      </c>
      <c r="O3" t="s">
        <v>9</v>
      </c>
      <c r="P3" t="s">
        <v>13</v>
      </c>
    </row>
    <row r="4" spans="1:18" ht="15" customHeight="1" x14ac:dyDescent="0.2">
      <c r="A4" t="s">
        <v>7</v>
      </c>
      <c r="B4" s="9" t="s">
        <v>8</v>
      </c>
      <c r="C4" s="31" t="s">
        <v>95</v>
      </c>
      <c r="D4" s="32"/>
      <c r="E4" s="10" t="s">
        <v>96</v>
      </c>
      <c r="F4" s="5"/>
      <c r="G4" s="5"/>
      <c r="H4" s="11"/>
      <c r="I4" s="11"/>
      <c r="O4" t="s">
        <v>10</v>
      </c>
      <c r="P4" t="s">
        <v>13</v>
      </c>
    </row>
    <row r="5" spans="1:18" ht="12.75" customHeight="1" x14ac:dyDescent="0.2">
      <c r="A5" s="28" t="s">
        <v>14</v>
      </c>
      <c r="B5" s="28" t="s">
        <v>16</v>
      </c>
      <c r="C5" s="28" t="s">
        <v>18</v>
      </c>
      <c r="D5" s="28" t="s">
        <v>19</v>
      </c>
      <c r="E5" s="28" t="s">
        <v>20</v>
      </c>
      <c r="F5" s="28" t="s">
        <v>22</v>
      </c>
      <c r="G5" s="28" t="s">
        <v>24</v>
      </c>
      <c r="H5" s="28" t="s">
        <v>26</v>
      </c>
      <c r="I5" s="28"/>
      <c r="O5" t="s">
        <v>11</v>
      </c>
      <c r="P5" t="s">
        <v>13</v>
      </c>
    </row>
    <row r="6" spans="1:18" ht="12.75" customHeight="1" x14ac:dyDescent="0.2">
      <c r="A6" s="28"/>
      <c r="B6" s="28"/>
      <c r="C6" s="28"/>
      <c r="D6" s="28"/>
      <c r="E6" s="28"/>
      <c r="F6" s="28"/>
      <c r="G6" s="28"/>
      <c r="H6" s="8" t="s">
        <v>27</v>
      </c>
      <c r="I6" s="8" t="s">
        <v>29</v>
      </c>
    </row>
    <row r="7" spans="1:18" ht="12.75" customHeight="1" x14ac:dyDescent="0.2">
      <c r="A7" s="8" t="s">
        <v>15</v>
      </c>
      <c r="B7" s="8" t="s">
        <v>17</v>
      </c>
      <c r="C7" s="8" t="s">
        <v>13</v>
      </c>
      <c r="D7" s="8" t="s">
        <v>12</v>
      </c>
      <c r="E7" s="8" t="s">
        <v>21</v>
      </c>
      <c r="F7" s="8" t="s">
        <v>23</v>
      </c>
      <c r="G7" s="8" t="s">
        <v>25</v>
      </c>
      <c r="H7" s="8" t="s">
        <v>28</v>
      </c>
      <c r="I7" s="8" t="s">
        <v>30</v>
      </c>
    </row>
    <row r="8" spans="1:18" ht="12.75" customHeight="1" x14ac:dyDescent="0.2">
      <c r="A8" s="11" t="s">
        <v>31</v>
      </c>
      <c r="B8" s="11"/>
      <c r="C8" s="13" t="s">
        <v>15</v>
      </c>
      <c r="D8" s="11"/>
      <c r="E8" s="14" t="s">
        <v>45</v>
      </c>
      <c r="F8" s="11"/>
      <c r="G8" s="11"/>
      <c r="H8" s="11"/>
      <c r="I8" s="15">
        <f>0+Q8</f>
        <v>0</v>
      </c>
      <c r="O8">
        <f>0+R8</f>
        <v>0</v>
      </c>
      <c r="Q8">
        <f>0+I9+I13+I17+I21+I25+I29+I33+I37+I41+I45+I49+I53+I57</f>
        <v>0</v>
      </c>
      <c r="R8">
        <f>0+O9+O13+O17+O21+O25+O29+O33+O37+O41+O45+O49+O53+O57</f>
        <v>0</v>
      </c>
    </row>
    <row r="9" spans="1:18" ht="25.5" x14ac:dyDescent="0.2">
      <c r="A9" s="12" t="s">
        <v>32</v>
      </c>
      <c r="B9" s="16" t="s">
        <v>17</v>
      </c>
      <c r="C9" s="16" t="s">
        <v>97</v>
      </c>
      <c r="D9" s="12" t="s">
        <v>33</v>
      </c>
      <c r="E9" s="17" t="s">
        <v>98</v>
      </c>
      <c r="F9" s="18" t="s">
        <v>46</v>
      </c>
      <c r="G9" s="19">
        <v>590.33100000000002</v>
      </c>
      <c r="H9" s="20">
        <v>0</v>
      </c>
      <c r="I9" s="20">
        <f>ROUND(ROUND(H9,2)*ROUND(G9,3),2)</f>
        <v>0</v>
      </c>
      <c r="O9">
        <f>(I9*21)/100</f>
        <v>0</v>
      </c>
      <c r="P9" t="s">
        <v>13</v>
      </c>
    </row>
    <row r="10" spans="1:18" x14ac:dyDescent="0.2">
      <c r="A10" s="21" t="s">
        <v>35</v>
      </c>
      <c r="E10" s="22" t="s">
        <v>33</v>
      </c>
    </row>
    <row r="11" spans="1:18" ht="51" x14ac:dyDescent="0.2">
      <c r="A11" s="23" t="s">
        <v>36</v>
      </c>
      <c r="E11" s="24" t="s">
        <v>99</v>
      </c>
    </row>
    <row r="12" spans="1:18" ht="89.25" x14ac:dyDescent="0.2">
      <c r="A12" t="s">
        <v>37</v>
      </c>
      <c r="E12" s="22" t="s">
        <v>47</v>
      </c>
    </row>
    <row r="13" spans="1:18" ht="25.5" x14ac:dyDescent="0.2">
      <c r="A13" s="12" t="s">
        <v>32</v>
      </c>
      <c r="B13" s="16" t="s">
        <v>13</v>
      </c>
      <c r="C13" s="16" t="s">
        <v>100</v>
      </c>
      <c r="D13" s="12" t="s">
        <v>33</v>
      </c>
      <c r="E13" s="17" t="s">
        <v>48</v>
      </c>
      <c r="F13" s="18" t="s">
        <v>46</v>
      </c>
      <c r="G13" s="19">
        <v>37.56</v>
      </c>
      <c r="H13" s="20">
        <v>0</v>
      </c>
      <c r="I13" s="20">
        <f>ROUND(ROUND(H13,2)*ROUND(G13,3),2)</f>
        <v>0</v>
      </c>
      <c r="O13">
        <f>(I13*21)/100</f>
        <v>0</v>
      </c>
      <c r="P13" t="s">
        <v>13</v>
      </c>
    </row>
    <row r="14" spans="1:18" ht="25.5" x14ac:dyDescent="0.2">
      <c r="A14" s="21" t="s">
        <v>35</v>
      </c>
      <c r="E14" s="22" t="s">
        <v>101</v>
      </c>
    </row>
    <row r="15" spans="1:18" ht="51" x14ac:dyDescent="0.2">
      <c r="A15" s="23" t="s">
        <v>36</v>
      </c>
      <c r="E15" s="24" t="s">
        <v>102</v>
      </c>
    </row>
    <row r="16" spans="1:18" ht="89.25" x14ac:dyDescent="0.2">
      <c r="A16" t="s">
        <v>37</v>
      </c>
      <c r="E16" s="22" t="s">
        <v>47</v>
      </c>
    </row>
    <row r="17" spans="1:16" ht="25.5" x14ac:dyDescent="0.2">
      <c r="A17" s="12" t="s">
        <v>32</v>
      </c>
      <c r="B17" s="16" t="s">
        <v>12</v>
      </c>
      <c r="C17" s="16" t="s">
        <v>103</v>
      </c>
      <c r="D17" s="12" t="s">
        <v>33</v>
      </c>
      <c r="E17" s="17" t="s">
        <v>104</v>
      </c>
      <c r="F17" s="18" t="s">
        <v>46</v>
      </c>
      <c r="G17" s="19">
        <v>285.93599999999998</v>
      </c>
      <c r="H17" s="20">
        <v>0</v>
      </c>
      <c r="I17" s="20">
        <f>ROUND(ROUND(H17,2)*ROUND(G17,3),2)</f>
        <v>0</v>
      </c>
      <c r="O17">
        <f>(I17*21)/100</f>
        <v>0</v>
      </c>
      <c r="P17" t="s">
        <v>13</v>
      </c>
    </row>
    <row r="18" spans="1:16" ht="25.5" x14ac:dyDescent="0.2">
      <c r="A18" s="21" t="s">
        <v>35</v>
      </c>
      <c r="E18" s="22" t="s">
        <v>105</v>
      </c>
    </row>
    <row r="19" spans="1:16" ht="51" x14ac:dyDescent="0.2">
      <c r="A19" s="23" t="s">
        <v>36</v>
      </c>
      <c r="E19" s="24" t="s">
        <v>106</v>
      </c>
    </row>
    <row r="20" spans="1:16" ht="89.25" x14ac:dyDescent="0.2">
      <c r="A20" t="s">
        <v>37</v>
      </c>
      <c r="E20" s="22" t="s">
        <v>47</v>
      </c>
    </row>
    <row r="21" spans="1:16" ht="25.5" x14ac:dyDescent="0.2">
      <c r="A21" s="12" t="s">
        <v>32</v>
      </c>
      <c r="B21" s="16" t="s">
        <v>21</v>
      </c>
      <c r="C21" s="16" t="s">
        <v>107</v>
      </c>
      <c r="D21" s="12" t="s">
        <v>33</v>
      </c>
      <c r="E21" s="17" t="s">
        <v>108</v>
      </c>
      <c r="F21" s="18" t="s">
        <v>46</v>
      </c>
      <c r="G21" s="19">
        <v>0.81</v>
      </c>
      <c r="H21" s="20">
        <v>0</v>
      </c>
      <c r="I21" s="20">
        <f>ROUND(ROUND(H21,2)*ROUND(G21,3),2)</f>
        <v>0</v>
      </c>
      <c r="O21">
        <f>(I21*21)/100</f>
        <v>0</v>
      </c>
      <c r="P21" t="s">
        <v>13</v>
      </c>
    </row>
    <row r="22" spans="1:16" x14ac:dyDescent="0.2">
      <c r="A22" s="21" t="s">
        <v>35</v>
      </c>
      <c r="E22" s="22" t="s">
        <v>33</v>
      </c>
    </row>
    <row r="23" spans="1:16" ht="51" x14ac:dyDescent="0.2">
      <c r="A23" s="23" t="s">
        <v>36</v>
      </c>
      <c r="E23" s="24" t="s">
        <v>109</v>
      </c>
    </row>
    <row r="24" spans="1:16" ht="89.25" x14ac:dyDescent="0.2">
      <c r="A24" t="s">
        <v>37</v>
      </c>
      <c r="E24" s="22" t="s">
        <v>47</v>
      </c>
    </row>
    <row r="25" spans="1:16" ht="25.5" x14ac:dyDescent="0.2">
      <c r="A25" s="12" t="s">
        <v>32</v>
      </c>
      <c r="B25" s="16" t="s">
        <v>23</v>
      </c>
      <c r="C25" s="16" t="s">
        <v>110</v>
      </c>
      <c r="D25" s="12" t="s">
        <v>33</v>
      </c>
      <c r="E25" s="17" t="s">
        <v>111</v>
      </c>
      <c r="F25" s="18" t="s">
        <v>46</v>
      </c>
      <c r="G25" s="19">
        <v>1.2E-2</v>
      </c>
      <c r="H25" s="20">
        <v>0</v>
      </c>
      <c r="I25" s="20">
        <f>ROUND(ROUND(H25,2)*ROUND(G25,3),2)</f>
        <v>0</v>
      </c>
      <c r="O25">
        <f>(I25*21)/100</f>
        <v>0</v>
      </c>
      <c r="P25" t="s">
        <v>13</v>
      </c>
    </row>
    <row r="26" spans="1:16" x14ac:dyDescent="0.2">
      <c r="A26" s="21" t="s">
        <v>35</v>
      </c>
      <c r="E26" s="22" t="s">
        <v>112</v>
      </c>
    </row>
    <row r="27" spans="1:16" ht="51" x14ac:dyDescent="0.2">
      <c r="A27" s="23" t="s">
        <v>36</v>
      </c>
      <c r="E27" s="24" t="s">
        <v>113</v>
      </c>
    </row>
    <row r="28" spans="1:16" ht="89.25" x14ac:dyDescent="0.2">
      <c r="A28" t="s">
        <v>37</v>
      </c>
      <c r="E28" s="22" t="s">
        <v>47</v>
      </c>
    </row>
    <row r="29" spans="1:16" ht="25.5" x14ac:dyDescent="0.2">
      <c r="A29" s="12" t="s">
        <v>32</v>
      </c>
      <c r="B29" s="16" t="s">
        <v>25</v>
      </c>
      <c r="C29" s="16" t="s">
        <v>114</v>
      </c>
      <c r="D29" s="12" t="s">
        <v>33</v>
      </c>
      <c r="E29" s="17" t="s">
        <v>115</v>
      </c>
      <c r="F29" s="18" t="s">
        <v>46</v>
      </c>
      <c r="G29" s="19">
        <v>0.13100000000000001</v>
      </c>
      <c r="H29" s="20">
        <v>0</v>
      </c>
      <c r="I29" s="20">
        <f>ROUND(ROUND(H29,2)*ROUND(G29,3),2)</f>
        <v>0</v>
      </c>
      <c r="O29">
        <f>(I29*21)/100</f>
        <v>0</v>
      </c>
      <c r="P29" t="s">
        <v>13</v>
      </c>
    </row>
    <row r="30" spans="1:16" ht="25.5" x14ac:dyDescent="0.2">
      <c r="A30" s="21" t="s">
        <v>35</v>
      </c>
      <c r="E30" s="22" t="s">
        <v>116</v>
      </c>
    </row>
    <row r="31" spans="1:16" ht="51" x14ac:dyDescent="0.2">
      <c r="A31" s="23" t="s">
        <v>36</v>
      </c>
      <c r="E31" s="24" t="s">
        <v>117</v>
      </c>
    </row>
    <row r="32" spans="1:16" ht="89.25" x14ac:dyDescent="0.2">
      <c r="A32" t="s">
        <v>37</v>
      </c>
      <c r="E32" s="22" t="s">
        <v>47</v>
      </c>
    </row>
    <row r="33" spans="1:16" ht="25.5" x14ac:dyDescent="0.2">
      <c r="A33" s="12" t="s">
        <v>32</v>
      </c>
      <c r="B33" s="16" t="s">
        <v>38</v>
      </c>
      <c r="C33" s="16" t="s">
        <v>118</v>
      </c>
      <c r="D33" s="12" t="s">
        <v>33</v>
      </c>
      <c r="E33" s="17" t="s">
        <v>119</v>
      </c>
      <c r="F33" s="18" t="s">
        <v>46</v>
      </c>
      <c r="G33" s="19">
        <v>3.7650000000000001</v>
      </c>
      <c r="H33" s="20">
        <v>0</v>
      </c>
      <c r="I33" s="20">
        <f>ROUND(ROUND(H33,2)*ROUND(G33,3),2)</f>
        <v>0</v>
      </c>
      <c r="O33">
        <f>(I33*21)/100</f>
        <v>0</v>
      </c>
      <c r="P33" t="s">
        <v>13</v>
      </c>
    </row>
    <row r="34" spans="1:16" x14ac:dyDescent="0.2">
      <c r="A34" s="21" t="s">
        <v>35</v>
      </c>
      <c r="E34" s="22" t="s">
        <v>120</v>
      </c>
    </row>
    <row r="35" spans="1:16" ht="51" x14ac:dyDescent="0.2">
      <c r="A35" s="23" t="s">
        <v>36</v>
      </c>
      <c r="E35" s="24" t="s">
        <v>121</v>
      </c>
    </row>
    <row r="36" spans="1:16" ht="89.25" x14ac:dyDescent="0.2">
      <c r="A36" t="s">
        <v>37</v>
      </c>
      <c r="E36" s="22" t="s">
        <v>47</v>
      </c>
    </row>
    <row r="37" spans="1:16" ht="25.5" x14ac:dyDescent="0.2">
      <c r="A37" s="12" t="s">
        <v>32</v>
      </c>
      <c r="B37" s="16" t="s">
        <v>39</v>
      </c>
      <c r="C37" s="16" t="s">
        <v>122</v>
      </c>
      <c r="D37" s="12" t="s">
        <v>33</v>
      </c>
      <c r="E37" s="17" t="s">
        <v>49</v>
      </c>
      <c r="F37" s="18" t="s">
        <v>46</v>
      </c>
      <c r="G37" s="19">
        <v>42</v>
      </c>
      <c r="H37" s="20">
        <v>0</v>
      </c>
      <c r="I37" s="20">
        <f>ROUND(ROUND(H37,2)*ROUND(G37,3),2)</f>
        <v>0</v>
      </c>
      <c r="O37">
        <f>(I37*21)/100</f>
        <v>0</v>
      </c>
      <c r="P37" t="s">
        <v>13</v>
      </c>
    </row>
    <row r="38" spans="1:16" x14ac:dyDescent="0.2">
      <c r="A38" s="21" t="s">
        <v>35</v>
      </c>
      <c r="E38" s="22" t="s">
        <v>123</v>
      </c>
    </row>
    <row r="39" spans="1:16" ht="51" x14ac:dyDescent="0.2">
      <c r="A39" s="23" t="s">
        <v>36</v>
      </c>
      <c r="E39" s="24" t="s">
        <v>124</v>
      </c>
    </row>
    <row r="40" spans="1:16" ht="89.25" x14ac:dyDescent="0.2">
      <c r="A40" t="s">
        <v>37</v>
      </c>
      <c r="E40" s="22" t="s">
        <v>47</v>
      </c>
    </row>
    <row r="41" spans="1:16" ht="25.5" x14ac:dyDescent="0.2">
      <c r="A41" s="12" t="s">
        <v>32</v>
      </c>
      <c r="B41" s="16" t="s">
        <v>28</v>
      </c>
      <c r="C41" s="16" t="s">
        <v>125</v>
      </c>
      <c r="D41" s="12" t="s">
        <v>33</v>
      </c>
      <c r="E41" s="17" t="s">
        <v>126</v>
      </c>
      <c r="F41" s="18" t="s">
        <v>46</v>
      </c>
      <c r="G41" s="19">
        <v>16.38</v>
      </c>
      <c r="H41" s="20">
        <v>0</v>
      </c>
      <c r="I41" s="20">
        <f>ROUND(ROUND(H41,2)*ROUND(G41,3),2)</f>
        <v>0</v>
      </c>
      <c r="O41">
        <f>(I41*21)/100</f>
        <v>0</v>
      </c>
      <c r="P41" t="s">
        <v>13</v>
      </c>
    </row>
    <row r="42" spans="1:16" x14ac:dyDescent="0.2">
      <c r="A42" s="21" t="s">
        <v>35</v>
      </c>
      <c r="E42" s="22" t="s">
        <v>33</v>
      </c>
    </row>
    <row r="43" spans="1:16" ht="51" x14ac:dyDescent="0.2">
      <c r="A43" s="23" t="s">
        <v>36</v>
      </c>
      <c r="E43" s="24" t="s">
        <v>127</v>
      </c>
    </row>
    <row r="44" spans="1:16" ht="89.25" x14ac:dyDescent="0.2">
      <c r="A44" t="s">
        <v>37</v>
      </c>
      <c r="E44" s="22" t="s">
        <v>47</v>
      </c>
    </row>
    <row r="45" spans="1:16" x14ac:dyDescent="0.2">
      <c r="A45" s="12" t="s">
        <v>32</v>
      </c>
      <c r="B45" s="16" t="s">
        <v>30</v>
      </c>
      <c r="C45" s="16" t="s">
        <v>128</v>
      </c>
      <c r="D45" s="12" t="s">
        <v>33</v>
      </c>
      <c r="E45" s="17" t="s">
        <v>129</v>
      </c>
      <c r="F45" s="18" t="s">
        <v>40</v>
      </c>
      <c r="G45" s="19">
        <v>2</v>
      </c>
      <c r="H45" s="20">
        <v>0</v>
      </c>
      <c r="I45" s="20">
        <f>ROUND(ROUND(H45,2)*ROUND(G45,3),2)</f>
        <v>0</v>
      </c>
      <c r="O45">
        <f>(I45*21)/100</f>
        <v>0</v>
      </c>
      <c r="P45" t="s">
        <v>13</v>
      </c>
    </row>
    <row r="46" spans="1:16" x14ac:dyDescent="0.2">
      <c r="A46" s="21" t="s">
        <v>35</v>
      </c>
      <c r="E46" s="22" t="s">
        <v>130</v>
      </c>
    </row>
    <row r="47" spans="1:16" ht="51" x14ac:dyDescent="0.2">
      <c r="A47" s="23" t="s">
        <v>36</v>
      </c>
      <c r="E47" s="24" t="s">
        <v>86</v>
      </c>
    </row>
    <row r="48" spans="1:16" x14ac:dyDescent="0.2">
      <c r="A48" t="s">
        <v>37</v>
      </c>
      <c r="E48" s="22" t="s">
        <v>41</v>
      </c>
    </row>
    <row r="49" spans="1:18" x14ac:dyDescent="0.2">
      <c r="A49" s="12" t="s">
        <v>32</v>
      </c>
      <c r="B49" s="16" t="s">
        <v>43</v>
      </c>
      <c r="C49" s="16" t="s">
        <v>131</v>
      </c>
      <c r="D49" s="12" t="s">
        <v>33</v>
      </c>
      <c r="E49" s="17" t="s">
        <v>132</v>
      </c>
      <c r="F49" s="18" t="s">
        <v>42</v>
      </c>
      <c r="G49" s="19">
        <v>20</v>
      </c>
      <c r="H49" s="20">
        <v>0</v>
      </c>
      <c r="I49" s="20">
        <f>ROUND(ROUND(H49,2)*ROUND(G49,3),2)</f>
        <v>0</v>
      </c>
      <c r="O49">
        <f>(I49*21)/100</f>
        <v>0</v>
      </c>
      <c r="P49" t="s">
        <v>13</v>
      </c>
    </row>
    <row r="50" spans="1:18" x14ac:dyDescent="0.2">
      <c r="A50" s="21" t="s">
        <v>35</v>
      </c>
      <c r="E50" s="22" t="s">
        <v>33</v>
      </c>
    </row>
    <row r="51" spans="1:18" ht="51" x14ac:dyDescent="0.2">
      <c r="A51" s="23" t="s">
        <v>36</v>
      </c>
      <c r="E51" s="24" t="s">
        <v>133</v>
      </c>
    </row>
    <row r="52" spans="1:18" ht="38.25" x14ac:dyDescent="0.2">
      <c r="A52" t="s">
        <v>37</v>
      </c>
      <c r="E52" s="22" t="s">
        <v>134</v>
      </c>
    </row>
    <row r="53" spans="1:18" x14ac:dyDescent="0.2">
      <c r="A53" s="12" t="s">
        <v>32</v>
      </c>
      <c r="B53" s="16" t="s">
        <v>44</v>
      </c>
      <c r="C53" s="16" t="s">
        <v>135</v>
      </c>
      <c r="D53" s="12" t="s">
        <v>33</v>
      </c>
      <c r="E53" s="17" t="s">
        <v>136</v>
      </c>
      <c r="F53" s="18" t="s">
        <v>137</v>
      </c>
      <c r="G53" s="19">
        <v>0.25</v>
      </c>
      <c r="H53" s="20">
        <v>0</v>
      </c>
      <c r="I53" s="20">
        <f>ROUND(ROUND(H53,2)*ROUND(G53,3),2)</f>
        <v>0</v>
      </c>
      <c r="O53">
        <f>(I53*21)/100</f>
        <v>0</v>
      </c>
      <c r="P53" t="s">
        <v>13</v>
      </c>
    </row>
    <row r="54" spans="1:18" x14ac:dyDescent="0.2">
      <c r="A54" s="21" t="s">
        <v>35</v>
      </c>
      <c r="E54" s="22" t="s">
        <v>138</v>
      </c>
    </row>
    <row r="55" spans="1:18" ht="51" x14ac:dyDescent="0.2">
      <c r="A55" s="23" t="s">
        <v>36</v>
      </c>
      <c r="E55" s="24" t="s">
        <v>139</v>
      </c>
    </row>
    <row r="56" spans="1:18" x14ac:dyDescent="0.2">
      <c r="A56" t="s">
        <v>37</v>
      </c>
      <c r="E56" s="22" t="s">
        <v>41</v>
      </c>
    </row>
    <row r="57" spans="1:18" x14ac:dyDescent="0.2">
      <c r="A57" s="12" t="s">
        <v>32</v>
      </c>
      <c r="B57" s="16" t="s">
        <v>51</v>
      </c>
      <c r="C57" s="16" t="s">
        <v>140</v>
      </c>
      <c r="D57" s="12" t="s">
        <v>33</v>
      </c>
      <c r="E57" s="17" t="s">
        <v>141</v>
      </c>
      <c r="F57" s="18" t="s">
        <v>137</v>
      </c>
      <c r="G57" s="19">
        <v>0.25</v>
      </c>
      <c r="H57" s="20">
        <v>0</v>
      </c>
      <c r="I57" s="20">
        <f>ROUND(ROUND(H57,2)*ROUND(G57,3),2)</f>
        <v>0</v>
      </c>
      <c r="O57">
        <f>(I57*21)/100</f>
        <v>0</v>
      </c>
      <c r="P57" t="s">
        <v>13</v>
      </c>
    </row>
    <row r="58" spans="1:18" x14ac:dyDescent="0.2">
      <c r="A58" s="21" t="s">
        <v>35</v>
      </c>
      <c r="E58" s="22" t="s">
        <v>142</v>
      </c>
    </row>
    <row r="59" spans="1:18" ht="51" x14ac:dyDescent="0.2">
      <c r="A59" s="23" t="s">
        <v>36</v>
      </c>
      <c r="E59" s="24" t="s">
        <v>139</v>
      </c>
    </row>
    <row r="60" spans="1:18" x14ac:dyDescent="0.2">
      <c r="A60" t="s">
        <v>37</v>
      </c>
      <c r="E60" s="22" t="s">
        <v>41</v>
      </c>
    </row>
    <row r="61" spans="1:18" ht="12.75" customHeight="1" x14ac:dyDescent="0.2">
      <c r="A61" s="5" t="s">
        <v>31</v>
      </c>
      <c r="B61" s="5"/>
      <c r="C61" s="25" t="s">
        <v>17</v>
      </c>
      <c r="D61" s="5"/>
      <c r="E61" s="14" t="s">
        <v>50</v>
      </c>
      <c r="F61" s="5"/>
      <c r="G61" s="5"/>
      <c r="H61" s="5"/>
      <c r="I61" s="26">
        <f>0+Q61</f>
        <v>0</v>
      </c>
      <c r="O61">
        <f>0+R61</f>
        <v>0</v>
      </c>
      <c r="Q61">
        <f>0+I62+I66+I70</f>
        <v>0</v>
      </c>
      <c r="R61">
        <f>0+O62+O66+O70</f>
        <v>0</v>
      </c>
    </row>
    <row r="62" spans="1:18" x14ac:dyDescent="0.2">
      <c r="A62" s="12" t="s">
        <v>32</v>
      </c>
      <c r="B62" s="16" t="s">
        <v>53</v>
      </c>
      <c r="C62" s="16" t="s">
        <v>143</v>
      </c>
      <c r="D62" s="12" t="s">
        <v>33</v>
      </c>
      <c r="E62" s="17" t="s">
        <v>144</v>
      </c>
      <c r="F62" s="18" t="s">
        <v>58</v>
      </c>
      <c r="G62" s="19">
        <v>286.11</v>
      </c>
      <c r="H62" s="20">
        <v>0</v>
      </c>
      <c r="I62" s="20">
        <f>ROUND(ROUND(H62,2)*ROUND(G62,3),2)</f>
        <v>0</v>
      </c>
      <c r="O62">
        <f>(I62*21)/100</f>
        <v>0</v>
      </c>
      <c r="P62" t="s">
        <v>13</v>
      </c>
    </row>
    <row r="63" spans="1:18" x14ac:dyDescent="0.2">
      <c r="A63" s="21" t="s">
        <v>35</v>
      </c>
      <c r="E63" s="22" t="s">
        <v>33</v>
      </c>
    </row>
    <row r="64" spans="1:18" ht="51" x14ac:dyDescent="0.2">
      <c r="A64" s="23" t="s">
        <v>36</v>
      </c>
      <c r="E64" s="24" t="s">
        <v>145</v>
      </c>
    </row>
    <row r="65" spans="1:18" ht="255" x14ac:dyDescent="0.2">
      <c r="A65" t="s">
        <v>37</v>
      </c>
      <c r="E65" s="22" t="s">
        <v>146</v>
      </c>
    </row>
    <row r="66" spans="1:18" x14ac:dyDescent="0.2">
      <c r="A66" s="12" t="s">
        <v>32</v>
      </c>
      <c r="B66" s="16" t="s">
        <v>54</v>
      </c>
      <c r="C66" s="16" t="s">
        <v>147</v>
      </c>
      <c r="D66" s="12" t="s">
        <v>33</v>
      </c>
      <c r="E66" s="17" t="s">
        <v>148</v>
      </c>
      <c r="F66" s="18" t="s">
        <v>149</v>
      </c>
      <c r="G66" s="19">
        <v>1430.55</v>
      </c>
      <c r="H66" s="20">
        <v>0</v>
      </c>
      <c r="I66" s="20">
        <f>ROUND(ROUND(H66,2)*ROUND(G66,3),2)</f>
        <v>0</v>
      </c>
      <c r="O66">
        <f>(I66*21)/100</f>
        <v>0</v>
      </c>
      <c r="P66" t="s">
        <v>13</v>
      </c>
    </row>
    <row r="67" spans="1:18" x14ac:dyDescent="0.2">
      <c r="A67" s="21" t="s">
        <v>35</v>
      </c>
      <c r="E67" s="22" t="s">
        <v>33</v>
      </c>
    </row>
    <row r="68" spans="1:18" ht="51" x14ac:dyDescent="0.2">
      <c r="A68" s="23" t="s">
        <v>36</v>
      </c>
      <c r="E68" s="24" t="s">
        <v>150</v>
      </c>
    </row>
    <row r="69" spans="1:18" ht="25.5" x14ac:dyDescent="0.2">
      <c r="A69" t="s">
        <v>37</v>
      </c>
      <c r="E69" s="22" t="s">
        <v>151</v>
      </c>
    </row>
    <row r="70" spans="1:18" x14ac:dyDescent="0.2">
      <c r="A70" s="12" t="s">
        <v>32</v>
      </c>
      <c r="B70" s="16" t="s">
        <v>55</v>
      </c>
      <c r="C70" s="16" t="s">
        <v>152</v>
      </c>
      <c r="D70" s="12" t="s">
        <v>33</v>
      </c>
      <c r="E70" s="17" t="s">
        <v>153</v>
      </c>
      <c r="F70" s="18" t="s">
        <v>52</v>
      </c>
      <c r="G70" s="19">
        <v>915</v>
      </c>
      <c r="H70" s="20">
        <v>0</v>
      </c>
      <c r="I70" s="20">
        <f>ROUND(ROUND(H70,2)*ROUND(G70,3),2)</f>
        <v>0</v>
      </c>
      <c r="O70">
        <f>(I70*21)/100</f>
        <v>0</v>
      </c>
      <c r="P70" t="s">
        <v>13</v>
      </c>
    </row>
    <row r="71" spans="1:18" x14ac:dyDescent="0.2">
      <c r="A71" s="21" t="s">
        <v>35</v>
      </c>
      <c r="E71" s="22" t="s">
        <v>33</v>
      </c>
    </row>
    <row r="72" spans="1:18" ht="51" x14ac:dyDescent="0.2">
      <c r="A72" s="23" t="s">
        <v>36</v>
      </c>
      <c r="E72" s="24" t="s">
        <v>154</v>
      </c>
    </row>
    <row r="73" spans="1:18" ht="25.5" x14ac:dyDescent="0.2">
      <c r="A73" t="s">
        <v>37</v>
      </c>
      <c r="E73" s="22" t="s">
        <v>155</v>
      </c>
    </row>
    <row r="74" spans="1:18" ht="12.75" customHeight="1" x14ac:dyDescent="0.2">
      <c r="A74" s="5" t="s">
        <v>31</v>
      </c>
      <c r="B74" s="5"/>
      <c r="C74" s="25" t="s">
        <v>23</v>
      </c>
      <c r="D74" s="5"/>
      <c r="E74" s="14" t="s">
        <v>91</v>
      </c>
      <c r="F74" s="5"/>
      <c r="G74" s="5"/>
      <c r="H74" s="5"/>
      <c r="I74" s="26">
        <f>0+Q74</f>
        <v>0</v>
      </c>
      <c r="O74">
        <f>0+R74</f>
        <v>0</v>
      </c>
      <c r="Q74">
        <f>0+I75+I79+I83+I87+I91+I95+I99+I103+I107+I111</f>
        <v>0</v>
      </c>
      <c r="R74">
        <f>0+O75+O79+O83+O87+O91+O95+O99+O103+O107+O111</f>
        <v>0</v>
      </c>
    </row>
    <row r="75" spans="1:18" ht="25.5" x14ac:dyDescent="0.2">
      <c r="A75" s="12" t="s">
        <v>32</v>
      </c>
      <c r="B75" s="16" t="s">
        <v>56</v>
      </c>
      <c r="C75" s="16" t="s">
        <v>156</v>
      </c>
      <c r="D75" s="12" t="s">
        <v>33</v>
      </c>
      <c r="E75" s="17" t="s">
        <v>157</v>
      </c>
      <c r="F75" s="18" t="s">
        <v>58</v>
      </c>
      <c r="G75" s="19">
        <v>123.974</v>
      </c>
      <c r="H75" s="20">
        <v>0</v>
      </c>
      <c r="I75" s="20">
        <f>ROUND(ROUND(H75,2)*ROUND(G75,3),2)</f>
        <v>0</v>
      </c>
      <c r="O75">
        <f>(I75*21)/100</f>
        <v>0</v>
      </c>
      <c r="P75" t="s">
        <v>13</v>
      </c>
    </row>
    <row r="76" spans="1:18" x14ac:dyDescent="0.2">
      <c r="A76" s="21" t="s">
        <v>35</v>
      </c>
      <c r="E76" s="22" t="s">
        <v>158</v>
      </c>
    </row>
    <row r="77" spans="1:18" ht="76.5" x14ac:dyDescent="0.2">
      <c r="A77" s="23" t="s">
        <v>36</v>
      </c>
      <c r="E77" s="24" t="s">
        <v>159</v>
      </c>
    </row>
    <row r="78" spans="1:18" ht="153" x14ac:dyDescent="0.2">
      <c r="A78" t="s">
        <v>37</v>
      </c>
      <c r="E78" s="22" t="s">
        <v>160</v>
      </c>
    </row>
    <row r="79" spans="1:18" x14ac:dyDescent="0.2">
      <c r="A79" s="12" t="s">
        <v>32</v>
      </c>
      <c r="B79" s="16" t="s">
        <v>57</v>
      </c>
      <c r="C79" s="16" t="s">
        <v>161</v>
      </c>
      <c r="D79" s="12" t="s">
        <v>33</v>
      </c>
      <c r="E79" s="17" t="s">
        <v>162</v>
      </c>
      <c r="F79" s="18" t="s">
        <v>58</v>
      </c>
      <c r="G79" s="19">
        <v>391.6</v>
      </c>
      <c r="H79" s="20">
        <v>0</v>
      </c>
      <c r="I79" s="20">
        <f>ROUND(ROUND(H79,2)*ROUND(G79,3),2)</f>
        <v>0</v>
      </c>
      <c r="O79">
        <f>(I79*21)/100</f>
        <v>0</v>
      </c>
      <c r="P79" t="s">
        <v>13</v>
      </c>
    </row>
    <row r="80" spans="1:18" ht="25.5" x14ac:dyDescent="0.2">
      <c r="A80" s="21" t="s">
        <v>35</v>
      </c>
      <c r="E80" s="22" t="s">
        <v>163</v>
      </c>
    </row>
    <row r="81" spans="1:16" ht="51" x14ac:dyDescent="0.2">
      <c r="A81" s="23" t="s">
        <v>36</v>
      </c>
      <c r="E81" s="24" t="s">
        <v>164</v>
      </c>
    </row>
    <row r="82" spans="1:16" ht="38.25" x14ac:dyDescent="0.2">
      <c r="A82" t="s">
        <v>37</v>
      </c>
      <c r="E82" s="22" t="s">
        <v>165</v>
      </c>
    </row>
    <row r="83" spans="1:16" x14ac:dyDescent="0.2">
      <c r="A83" s="12" t="s">
        <v>32</v>
      </c>
      <c r="B83" s="16" t="s">
        <v>59</v>
      </c>
      <c r="C83" s="16" t="s">
        <v>166</v>
      </c>
      <c r="D83" s="12" t="s">
        <v>33</v>
      </c>
      <c r="E83" s="17" t="s">
        <v>167</v>
      </c>
      <c r="F83" s="18" t="s">
        <v>58</v>
      </c>
      <c r="G83" s="19">
        <v>25</v>
      </c>
      <c r="H83" s="20">
        <v>0</v>
      </c>
      <c r="I83" s="20">
        <f>ROUND(ROUND(H83,2)*ROUND(G83,3),2)</f>
        <v>0</v>
      </c>
      <c r="O83">
        <f>(I83*21)/100</f>
        <v>0</v>
      </c>
      <c r="P83" t="s">
        <v>13</v>
      </c>
    </row>
    <row r="84" spans="1:16" x14ac:dyDescent="0.2">
      <c r="A84" s="21" t="s">
        <v>35</v>
      </c>
      <c r="E84" s="22" t="s">
        <v>168</v>
      </c>
    </row>
    <row r="85" spans="1:16" ht="51" x14ac:dyDescent="0.2">
      <c r="A85" s="23" t="s">
        <v>36</v>
      </c>
      <c r="E85" s="24" t="s">
        <v>169</v>
      </c>
    </row>
    <row r="86" spans="1:16" ht="38.25" x14ac:dyDescent="0.2">
      <c r="A86" t="s">
        <v>37</v>
      </c>
      <c r="E86" s="22" t="s">
        <v>165</v>
      </c>
    </row>
    <row r="87" spans="1:16" ht="25.5" x14ac:dyDescent="0.2">
      <c r="A87" s="12" t="s">
        <v>32</v>
      </c>
      <c r="B87" s="16" t="s">
        <v>60</v>
      </c>
      <c r="C87" s="16" t="s">
        <v>170</v>
      </c>
      <c r="D87" s="12" t="s">
        <v>33</v>
      </c>
      <c r="E87" s="17" t="s">
        <v>171</v>
      </c>
      <c r="F87" s="18" t="s">
        <v>76</v>
      </c>
      <c r="G87" s="19">
        <v>150</v>
      </c>
      <c r="H87" s="20">
        <v>0</v>
      </c>
      <c r="I87" s="20">
        <f>ROUND(ROUND(H87,2)*ROUND(G87,3),2)</f>
        <v>0</v>
      </c>
      <c r="O87">
        <f>(I87*21)/100</f>
        <v>0</v>
      </c>
      <c r="P87" t="s">
        <v>13</v>
      </c>
    </row>
    <row r="88" spans="1:16" x14ac:dyDescent="0.2">
      <c r="A88" s="21" t="s">
        <v>35</v>
      </c>
      <c r="E88" s="22" t="s">
        <v>33</v>
      </c>
    </row>
    <row r="89" spans="1:16" ht="51" x14ac:dyDescent="0.2">
      <c r="A89" s="23" t="s">
        <v>36</v>
      </c>
      <c r="E89" s="24" t="s">
        <v>172</v>
      </c>
    </row>
    <row r="90" spans="1:16" ht="216.75" x14ac:dyDescent="0.2">
      <c r="A90" t="s">
        <v>37</v>
      </c>
      <c r="E90" s="22" t="s">
        <v>173</v>
      </c>
    </row>
    <row r="91" spans="1:16" ht="25.5" x14ac:dyDescent="0.2">
      <c r="A91" s="12" t="s">
        <v>32</v>
      </c>
      <c r="B91" s="16" t="s">
        <v>61</v>
      </c>
      <c r="C91" s="16" t="s">
        <v>174</v>
      </c>
      <c r="D91" s="12" t="s">
        <v>33</v>
      </c>
      <c r="E91" s="17" t="s">
        <v>175</v>
      </c>
      <c r="F91" s="18" t="s">
        <v>76</v>
      </c>
      <c r="G91" s="19">
        <v>200</v>
      </c>
      <c r="H91" s="20">
        <v>0</v>
      </c>
      <c r="I91" s="20">
        <f>ROUND(ROUND(H91,2)*ROUND(G91,3),2)</f>
        <v>0</v>
      </c>
      <c r="O91">
        <f>(I91*21)/100</f>
        <v>0</v>
      </c>
      <c r="P91" t="s">
        <v>13</v>
      </c>
    </row>
    <row r="92" spans="1:16" x14ac:dyDescent="0.2">
      <c r="A92" s="21" t="s">
        <v>35</v>
      </c>
      <c r="E92" s="22" t="s">
        <v>33</v>
      </c>
    </row>
    <row r="93" spans="1:16" ht="51" x14ac:dyDescent="0.2">
      <c r="A93" s="23" t="s">
        <v>36</v>
      </c>
      <c r="E93" s="24" t="s">
        <v>176</v>
      </c>
    </row>
    <row r="94" spans="1:16" ht="76.5" x14ac:dyDescent="0.2">
      <c r="A94" t="s">
        <v>37</v>
      </c>
      <c r="E94" s="22" t="s">
        <v>177</v>
      </c>
    </row>
    <row r="95" spans="1:16" ht="25.5" x14ac:dyDescent="0.2">
      <c r="A95" s="12" t="s">
        <v>32</v>
      </c>
      <c r="B95" s="16" t="s">
        <v>62</v>
      </c>
      <c r="C95" s="16" t="s">
        <v>178</v>
      </c>
      <c r="D95" s="12" t="s">
        <v>33</v>
      </c>
      <c r="E95" s="17" t="s">
        <v>179</v>
      </c>
      <c r="F95" s="18" t="s">
        <v>34</v>
      </c>
      <c r="G95" s="19">
        <v>3</v>
      </c>
      <c r="H95" s="20">
        <v>0</v>
      </c>
      <c r="I95" s="20">
        <f>ROUND(ROUND(H95,2)*ROUND(G95,3),2)</f>
        <v>0</v>
      </c>
      <c r="O95">
        <f>(I95*21)/100</f>
        <v>0</v>
      </c>
      <c r="P95" t="s">
        <v>13</v>
      </c>
    </row>
    <row r="96" spans="1:16" x14ac:dyDescent="0.2">
      <c r="A96" s="21" t="s">
        <v>35</v>
      </c>
      <c r="E96" s="22" t="s">
        <v>33</v>
      </c>
    </row>
    <row r="97" spans="1:16" ht="51" x14ac:dyDescent="0.2">
      <c r="A97" s="23" t="s">
        <v>36</v>
      </c>
      <c r="E97" s="24" t="s">
        <v>180</v>
      </c>
    </row>
    <row r="98" spans="1:16" ht="89.25" x14ac:dyDescent="0.2">
      <c r="A98" t="s">
        <v>37</v>
      </c>
      <c r="E98" s="22" t="s">
        <v>181</v>
      </c>
    </row>
    <row r="99" spans="1:16" x14ac:dyDescent="0.2">
      <c r="A99" s="12" t="s">
        <v>32</v>
      </c>
      <c r="B99" s="16" t="s">
        <v>63</v>
      </c>
      <c r="C99" s="16" t="s">
        <v>182</v>
      </c>
      <c r="D99" s="12" t="s">
        <v>33</v>
      </c>
      <c r="E99" s="17" t="s">
        <v>183</v>
      </c>
      <c r="F99" s="18" t="s">
        <v>184</v>
      </c>
      <c r="G99" s="19">
        <v>147</v>
      </c>
      <c r="H99" s="20">
        <v>0</v>
      </c>
      <c r="I99" s="20">
        <f>ROUND(ROUND(H99,2)*ROUND(G99,3),2)</f>
        <v>0</v>
      </c>
      <c r="O99">
        <f>(I99*21)/100</f>
        <v>0</v>
      </c>
      <c r="P99" t="s">
        <v>13</v>
      </c>
    </row>
    <row r="100" spans="1:16" x14ac:dyDescent="0.2">
      <c r="A100" s="21" t="s">
        <v>35</v>
      </c>
      <c r="E100" s="22" t="s">
        <v>185</v>
      </c>
    </row>
    <row r="101" spans="1:16" ht="51" x14ac:dyDescent="0.2">
      <c r="A101" s="23" t="s">
        <v>36</v>
      </c>
      <c r="E101" s="24" t="s">
        <v>186</v>
      </c>
    </row>
    <row r="102" spans="1:16" ht="89.25" x14ac:dyDescent="0.2">
      <c r="A102" t="s">
        <v>37</v>
      </c>
      <c r="E102" s="22" t="s">
        <v>187</v>
      </c>
    </row>
    <row r="103" spans="1:16" x14ac:dyDescent="0.2">
      <c r="A103" s="12" t="s">
        <v>32</v>
      </c>
      <c r="B103" s="16" t="s">
        <v>64</v>
      </c>
      <c r="C103" s="16" t="s">
        <v>188</v>
      </c>
      <c r="D103" s="12" t="s">
        <v>33</v>
      </c>
      <c r="E103" s="17" t="s">
        <v>189</v>
      </c>
      <c r="F103" s="18" t="s">
        <v>34</v>
      </c>
      <c r="G103" s="19">
        <v>18</v>
      </c>
      <c r="H103" s="20">
        <v>0</v>
      </c>
      <c r="I103" s="20">
        <f>ROUND(ROUND(H103,2)*ROUND(G103,3),2)</f>
        <v>0</v>
      </c>
      <c r="O103">
        <f>(I103*21)/100</f>
        <v>0</v>
      </c>
      <c r="P103" t="s">
        <v>13</v>
      </c>
    </row>
    <row r="104" spans="1:16" x14ac:dyDescent="0.2">
      <c r="A104" s="21" t="s">
        <v>35</v>
      </c>
      <c r="E104" s="22" t="s">
        <v>33</v>
      </c>
    </row>
    <row r="105" spans="1:16" ht="51" x14ac:dyDescent="0.2">
      <c r="A105" s="23" t="s">
        <v>36</v>
      </c>
      <c r="E105" s="24" t="s">
        <v>190</v>
      </c>
    </row>
    <row r="106" spans="1:16" ht="191.25" x14ac:dyDescent="0.2">
      <c r="A106" t="s">
        <v>37</v>
      </c>
      <c r="E106" s="22" t="s">
        <v>191</v>
      </c>
    </row>
    <row r="107" spans="1:16" x14ac:dyDescent="0.2">
      <c r="A107" s="12" t="s">
        <v>32</v>
      </c>
      <c r="B107" s="16" t="s">
        <v>65</v>
      </c>
      <c r="C107" s="16" t="s">
        <v>192</v>
      </c>
      <c r="D107" s="12" t="s">
        <v>33</v>
      </c>
      <c r="E107" s="17" t="s">
        <v>193</v>
      </c>
      <c r="F107" s="18" t="s">
        <v>76</v>
      </c>
      <c r="G107" s="19">
        <v>91</v>
      </c>
      <c r="H107" s="20">
        <v>0</v>
      </c>
      <c r="I107" s="20">
        <f>ROUND(ROUND(H107,2)*ROUND(G107,3),2)</f>
        <v>0</v>
      </c>
      <c r="O107">
        <f>(I107*21)/100</f>
        <v>0</v>
      </c>
      <c r="P107" t="s">
        <v>13</v>
      </c>
    </row>
    <row r="108" spans="1:16" x14ac:dyDescent="0.2">
      <c r="A108" s="21" t="s">
        <v>35</v>
      </c>
      <c r="E108" s="22" t="s">
        <v>33</v>
      </c>
    </row>
    <row r="109" spans="1:16" ht="51" x14ac:dyDescent="0.2">
      <c r="A109" s="23" t="s">
        <v>36</v>
      </c>
      <c r="E109" s="24" t="s">
        <v>194</v>
      </c>
    </row>
    <row r="110" spans="1:16" ht="102" x14ac:dyDescent="0.2">
      <c r="A110" t="s">
        <v>37</v>
      </c>
      <c r="E110" s="22" t="s">
        <v>195</v>
      </c>
    </row>
    <row r="111" spans="1:16" ht="25.5" x14ac:dyDescent="0.2">
      <c r="A111" s="12" t="s">
        <v>32</v>
      </c>
      <c r="B111" s="16" t="s">
        <v>66</v>
      </c>
      <c r="C111" s="16" t="s">
        <v>196</v>
      </c>
      <c r="D111" s="12" t="s">
        <v>33</v>
      </c>
      <c r="E111" s="17" t="s">
        <v>197</v>
      </c>
      <c r="F111" s="18" t="s">
        <v>93</v>
      </c>
      <c r="G111" s="19">
        <v>2</v>
      </c>
      <c r="H111" s="20">
        <v>0</v>
      </c>
      <c r="I111" s="20">
        <f>ROUND(ROUND(H111,2)*ROUND(G111,3),2)</f>
        <v>0</v>
      </c>
      <c r="O111">
        <f>(I111*21)/100</f>
        <v>0</v>
      </c>
      <c r="P111" t="s">
        <v>13</v>
      </c>
    </row>
    <row r="112" spans="1:16" x14ac:dyDescent="0.2">
      <c r="A112" s="21" t="s">
        <v>35</v>
      </c>
      <c r="E112" s="22" t="s">
        <v>33</v>
      </c>
    </row>
    <row r="113" spans="1:18" ht="51" x14ac:dyDescent="0.2">
      <c r="A113" s="23" t="s">
        <v>36</v>
      </c>
      <c r="E113" s="24" t="s">
        <v>86</v>
      </c>
    </row>
    <row r="114" spans="1:18" ht="102" x14ac:dyDescent="0.2">
      <c r="A114" t="s">
        <v>37</v>
      </c>
      <c r="E114" s="22" t="s">
        <v>198</v>
      </c>
    </row>
    <row r="115" spans="1:18" ht="12.75" customHeight="1" x14ac:dyDescent="0.2">
      <c r="A115" s="5" t="s">
        <v>31</v>
      </c>
      <c r="B115" s="5"/>
      <c r="C115" s="25" t="s">
        <v>38</v>
      </c>
      <c r="D115" s="5"/>
      <c r="E115" s="14" t="s">
        <v>92</v>
      </c>
      <c r="F115" s="5"/>
      <c r="G115" s="5"/>
      <c r="H115" s="5"/>
      <c r="I115" s="26">
        <f>0+Q115</f>
        <v>0</v>
      </c>
      <c r="O115">
        <f>0+R115</f>
        <v>0</v>
      </c>
      <c r="Q115">
        <f>0+I116</f>
        <v>0</v>
      </c>
      <c r="R115">
        <f>0+O116</f>
        <v>0</v>
      </c>
    </row>
    <row r="116" spans="1:18" x14ac:dyDescent="0.2">
      <c r="A116" s="12" t="s">
        <v>32</v>
      </c>
      <c r="B116" s="16" t="s">
        <v>67</v>
      </c>
      <c r="C116" s="16" t="s">
        <v>199</v>
      </c>
      <c r="D116" s="12" t="s">
        <v>33</v>
      </c>
      <c r="E116" s="17" t="s">
        <v>200</v>
      </c>
      <c r="F116" s="18" t="s">
        <v>34</v>
      </c>
      <c r="G116" s="19">
        <v>1</v>
      </c>
      <c r="H116" s="20">
        <v>0</v>
      </c>
      <c r="I116" s="20">
        <f>ROUND(ROUND(H116,2)*ROUND(G116,3),2)</f>
        <v>0</v>
      </c>
      <c r="O116">
        <f>(I116*21)/100</f>
        <v>0</v>
      </c>
      <c r="P116" t="s">
        <v>13</v>
      </c>
    </row>
    <row r="117" spans="1:18" x14ac:dyDescent="0.2">
      <c r="A117" s="21" t="s">
        <v>35</v>
      </c>
      <c r="E117" s="22" t="s">
        <v>33</v>
      </c>
    </row>
    <row r="118" spans="1:18" ht="51" x14ac:dyDescent="0.2">
      <c r="A118" s="23" t="s">
        <v>36</v>
      </c>
      <c r="E118" s="24" t="s">
        <v>88</v>
      </c>
    </row>
    <row r="119" spans="1:18" ht="76.5" x14ac:dyDescent="0.2">
      <c r="A119" t="s">
        <v>37</v>
      </c>
      <c r="E119" s="22" t="s">
        <v>201</v>
      </c>
    </row>
    <row r="120" spans="1:18" ht="12.75" customHeight="1" x14ac:dyDescent="0.2">
      <c r="A120" s="5" t="s">
        <v>31</v>
      </c>
      <c r="B120" s="5"/>
      <c r="C120" s="25" t="s">
        <v>28</v>
      </c>
      <c r="D120" s="5"/>
      <c r="E120" s="14" t="s">
        <v>94</v>
      </c>
      <c r="F120" s="5"/>
      <c r="G120" s="5"/>
      <c r="H120" s="5"/>
      <c r="I120" s="26">
        <f>0+Q120</f>
        <v>0</v>
      </c>
      <c r="O120">
        <f>0+R120</f>
        <v>0</v>
      </c>
      <c r="Q120">
        <f>0+I121+I125+I129+I133+I137+I141+I145+I149+I153+I157+I161+I165+I169+I173+I177+I181+I185+I189+I193+I197</f>
        <v>0</v>
      </c>
      <c r="R120">
        <f>0+O121+O125+O129+O133+O137+O141+O145+O149+O153+O157+O161+O165+O169+O173+O177+O181+O185+O189+O193+O197</f>
        <v>0</v>
      </c>
    </row>
    <row r="121" spans="1:18" x14ac:dyDescent="0.2">
      <c r="A121" s="12" t="s">
        <v>32</v>
      </c>
      <c r="B121" s="16" t="s">
        <v>68</v>
      </c>
      <c r="C121" s="16" t="s">
        <v>202</v>
      </c>
      <c r="D121" s="12" t="s">
        <v>33</v>
      </c>
      <c r="E121" s="17" t="s">
        <v>203</v>
      </c>
      <c r="F121" s="18" t="s">
        <v>34</v>
      </c>
      <c r="G121" s="19">
        <v>1</v>
      </c>
      <c r="H121" s="20">
        <v>0</v>
      </c>
      <c r="I121" s="20">
        <f>ROUND(ROUND(H121,2)*ROUND(G121,3),2)</f>
        <v>0</v>
      </c>
      <c r="O121">
        <f>(I121*21)/100</f>
        <v>0</v>
      </c>
      <c r="P121" t="s">
        <v>13</v>
      </c>
    </row>
    <row r="122" spans="1:18" x14ac:dyDescent="0.2">
      <c r="A122" s="21" t="s">
        <v>35</v>
      </c>
      <c r="E122" s="22" t="s">
        <v>204</v>
      </c>
    </row>
    <row r="123" spans="1:18" ht="51" x14ac:dyDescent="0.2">
      <c r="A123" s="23" t="s">
        <v>36</v>
      </c>
      <c r="E123" s="24" t="s">
        <v>88</v>
      </c>
    </row>
    <row r="124" spans="1:18" ht="38.25" x14ac:dyDescent="0.2">
      <c r="A124" t="s">
        <v>37</v>
      </c>
      <c r="E124" s="22" t="s">
        <v>205</v>
      </c>
    </row>
    <row r="125" spans="1:18" x14ac:dyDescent="0.2">
      <c r="A125" s="12" t="s">
        <v>32</v>
      </c>
      <c r="B125" s="16" t="s">
        <v>69</v>
      </c>
      <c r="C125" s="16" t="s">
        <v>206</v>
      </c>
      <c r="D125" s="12" t="s">
        <v>33</v>
      </c>
      <c r="E125" s="17" t="s">
        <v>207</v>
      </c>
      <c r="F125" s="18" t="s">
        <v>34</v>
      </c>
      <c r="G125" s="19">
        <v>2</v>
      </c>
      <c r="H125" s="20">
        <v>0</v>
      </c>
      <c r="I125" s="20">
        <f>ROUND(ROUND(H125,2)*ROUND(G125,3),2)</f>
        <v>0</v>
      </c>
      <c r="O125">
        <f>(I125*21)/100</f>
        <v>0</v>
      </c>
      <c r="P125" t="s">
        <v>13</v>
      </c>
    </row>
    <row r="126" spans="1:18" x14ac:dyDescent="0.2">
      <c r="A126" s="21" t="s">
        <v>35</v>
      </c>
      <c r="E126" s="22" t="s">
        <v>208</v>
      </c>
    </row>
    <row r="127" spans="1:18" ht="51" x14ac:dyDescent="0.2">
      <c r="A127" s="23" t="s">
        <v>36</v>
      </c>
      <c r="E127" s="24" t="s">
        <v>86</v>
      </c>
    </row>
    <row r="128" spans="1:18" ht="51" x14ac:dyDescent="0.2">
      <c r="A128" t="s">
        <v>37</v>
      </c>
      <c r="E128" s="22" t="s">
        <v>209</v>
      </c>
    </row>
    <row r="129" spans="1:16" x14ac:dyDescent="0.2">
      <c r="A129" s="12" t="s">
        <v>32</v>
      </c>
      <c r="B129" s="16" t="s">
        <v>70</v>
      </c>
      <c r="C129" s="16" t="s">
        <v>210</v>
      </c>
      <c r="D129" s="12" t="s">
        <v>33</v>
      </c>
      <c r="E129" s="17" t="s">
        <v>211</v>
      </c>
      <c r="F129" s="18" t="s">
        <v>34</v>
      </c>
      <c r="G129" s="19">
        <v>1</v>
      </c>
      <c r="H129" s="20">
        <v>0</v>
      </c>
      <c r="I129" s="20">
        <f>ROUND(ROUND(H129,2)*ROUND(G129,3),2)</f>
        <v>0</v>
      </c>
      <c r="O129">
        <f>(I129*21)/100</f>
        <v>0</v>
      </c>
      <c r="P129" t="s">
        <v>13</v>
      </c>
    </row>
    <row r="130" spans="1:16" x14ac:dyDescent="0.2">
      <c r="A130" s="21" t="s">
        <v>35</v>
      </c>
      <c r="E130" s="22" t="s">
        <v>33</v>
      </c>
    </row>
    <row r="131" spans="1:16" ht="51" x14ac:dyDescent="0.2">
      <c r="A131" s="23" t="s">
        <v>36</v>
      </c>
      <c r="E131" s="24" t="s">
        <v>88</v>
      </c>
    </row>
    <row r="132" spans="1:16" ht="89.25" x14ac:dyDescent="0.2">
      <c r="A132" t="s">
        <v>37</v>
      </c>
      <c r="E132" s="22" t="s">
        <v>212</v>
      </c>
    </row>
    <row r="133" spans="1:16" x14ac:dyDescent="0.2">
      <c r="A133" s="12" t="s">
        <v>32</v>
      </c>
      <c r="B133" s="16" t="s">
        <v>71</v>
      </c>
      <c r="C133" s="16" t="s">
        <v>213</v>
      </c>
      <c r="D133" s="12" t="s">
        <v>33</v>
      </c>
      <c r="E133" s="17" t="s">
        <v>214</v>
      </c>
      <c r="F133" s="18" t="s">
        <v>34</v>
      </c>
      <c r="G133" s="19">
        <v>2</v>
      </c>
      <c r="H133" s="20">
        <v>0</v>
      </c>
      <c r="I133" s="20">
        <f>ROUND(ROUND(H133,2)*ROUND(G133,3),2)</f>
        <v>0</v>
      </c>
      <c r="O133">
        <f>(I133*21)/100</f>
        <v>0</v>
      </c>
      <c r="P133" t="s">
        <v>13</v>
      </c>
    </row>
    <row r="134" spans="1:16" x14ac:dyDescent="0.2">
      <c r="A134" s="21" t="s">
        <v>35</v>
      </c>
      <c r="E134" s="22" t="s">
        <v>33</v>
      </c>
    </row>
    <row r="135" spans="1:16" ht="51" x14ac:dyDescent="0.2">
      <c r="A135" s="23" t="s">
        <v>36</v>
      </c>
      <c r="E135" s="24" t="s">
        <v>86</v>
      </c>
    </row>
    <row r="136" spans="1:16" ht="89.25" x14ac:dyDescent="0.2">
      <c r="A136" t="s">
        <v>37</v>
      </c>
      <c r="E136" s="22" t="s">
        <v>215</v>
      </c>
    </row>
    <row r="137" spans="1:16" x14ac:dyDescent="0.2">
      <c r="A137" s="12" t="s">
        <v>32</v>
      </c>
      <c r="B137" s="16" t="s">
        <v>72</v>
      </c>
      <c r="C137" s="16" t="s">
        <v>216</v>
      </c>
      <c r="D137" s="12" t="s">
        <v>33</v>
      </c>
      <c r="E137" s="17" t="s">
        <v>217</v>
      </c>
      <c r="F137" s="18" t="s">
        <v>58</v>
      </c>
      <c r="G137" s="19">
        <v>176.16</v>
      </c>
      <c r="H137" s="20">
        <v>0</v>
      </c>
      <c r="I137" s="20">
        <f>ROUND(ROUND(H137,2)*ROUND(G137,3),2)</f>
        <v>0</v>
      </c>
      <c r="O137">
        <f>(I137*21)/100</f>
        <v>0</v>
      </c>
      <c r="P137" t="s">
        <v>13</v>
      </c>
    </row>
    <row r="138" spans="1:16" x14ac:dyDescent="0.2">
      <c r="A138" s="21" t="s">
        <v>35</v>
      </c>
      <c r="E138" s="22" t="s">
        <v>33</v>
      </c>
    </row>
    <row r="139" spans="1:16" ht="51" x14ac:dyDescent="0.2">
      <c r="A139" s="23" t="s">
        <v>36</v>
      </c>
      <c r="E139" s="24" t="s">
        <v>218</v>
      </c>
    </row>
    <row r="140" spans="1:16" ht="89.25" x14ac:dyDescent="0.2">
      <c r="A140" t="s">
        <v>37</v>
      </c>
      <c r="E140" s="22" t="s">
        <v>219</v>
      </c>
    </row>
    <row r="141" spans="1:16" ht="25.5" x14ac:dyDescent="0.2">
      <c r="A141" s="12" t="s">
        <v>32</v>
      </c>
      <c r="B141" s="16" t="s">
        <v>73</v>
      </c>
      <c r="C141" s="16" t="s">
        <v>220</v>
      </c>
      <c r="D141" s="12" t="s">
        <v>33</v>
      </c>
      <c r="E141" s="17" t="s">
        <v>221</v>
      </c>
      <c r="F141" s="18" t="s">
        <v>149</v>
      </c>
      <c r="G141" s="19">
        <v>880.8</v>
      </c>
      <c r="H141" s="20">
        <v>0</v>
      </c>
      <c r="I141" s="20">
        <f>ROUND(ROUND(H141,2)*ROUND(G141,3),2)</f>
        <v>0</v>
      </c>
      <c r="O141">
        <f>(I141*21)/100</f>
        <v>0</v>
      </c>
      <c r="P141" t="s">
        <v>13</v>
      </c>
    </row>
    <row r="142" spans="1:16" x14ac:dyDescent="0.2">
      <c r="A142" s="21" t="s">
        <v>35</v>
      </c>
      <c r="E142" s="22" t="s">
        <v>33</v>
      </c>
    </row>
    <row r="143" spans="1:16" ht="51" x14ac:dyDescent="0.2">
      <c r="A143" s="23" t="s">
        <v>36</v>
      </c>
      <c r="E143" s="24" t="s">
        <v>222</v>
      </c>
    </row>
    <row r="144" spans="1:16" ht="76.5" x14ac:dyDescent="0.2">
      <c r="A144" t="s">
        <v>37</v>
      </c>
      <c r="E144" s="22" t="s">
        <v>223</v>
      </c>
    </row>
    <row r="145" spans="1:16" ht="25.5" x14ac:dyDescent="0.2">
      <c r="A145" s="12" t="s">
        <v>32</v>
      </c>
      <c r="B145" s="16" t="s">
        <v>74</v>
      </c>
      <c r="C145" s="16" t="s">
        <v>224</v>
      </c>
      <c r="D145" s="12" t="s">
        <v>33</v>
      </c>
      <c r="E145" s="17" t="s">
        <v>225</v>
      </c>
      <c r="F145" s="18" t="s">
        <v>76</v>
      </c>
      <c r="G145" s="19">
        <v>9</v>
      </c>
      <c r="H145" s="20">
        <v>0</v>
      </c>
      <c r="I145" s="20">
        <f>ROUND(ROUND(H145,2)*ROUND(G145,3),2)</f>
        <v>0</v>
      </c>
      <c r="O145">
        <f>(I145*21)/100</f>
        <v>0</v>
      </c>
      <c r="P145" t="s">
        <v>13</v>
      </c>
    </row>
    <row r="146" spans="1:16" x14ac:dyDescent="0.2">
      <c r="A146" s="21" t="s">
        <v>35</v>
      </c>
      <c r="E146" s="22" t="s">
        <v>33</v>
      </c>
    </row>
    <row r="147" spans="1:16" ht="51" x14ac:dyDescent="0.2">
      <c r="A147" s="23" t="s">
        <v>36</v>
      </c>
      <c r="E147" s="24" t="s">
        <v>226</v>
      </c>
    </row>
    <row r="148" spans="1:16" ht="114.75" x14ac:dyDescent="0.2">
      <c r="A148" t="s">
        <v>37</v>
      </c>
      <c r="E148" s="22" t="s">
        <v>227</v>
      </c>
    </row>
    <row r="149" spans="1:16" ht="38.25" x14ac:dyDescent="0.2">
      <c r="A149" s="12" t="s">
        <v>32</v>
      </c>
      <c r="B149" s="16" t="s">
        <v>75</v>
      </c>
      <c r="C149" s="16" t="s">
        <v>228</v>
      </c>
      <c r="D149" s="12" t="s">
        <v>33</v>
      </c>
      <c r="E149" s="17" t="s">
        <v>229</v>
      </c>
      <c r="F149" s="18" t="s">
        <v>230</v>
      </c>
      <c r="G149" s="19">
        <v>67.694000000000003</v>
      </c>
      <c r="H149" s="20">
        <v>0</v>
      </c>
      <c r="I149" s="20">
        <f>ROUND(ROUND(H149,2)*ROUND(G149,3),2)</f>
        <v>0</v>
      </c>
      <c r="O149">
        <f>(I149*21)/100</f>
        <v>0</v>
      </c>
      <c r="P149" t="s">
        <v>13</v>
      </c>
    </row>
    <row r="150" spans="1:16" ht="38.25" x14ac:dyDescent="0.2">
      <c r="A150" s="21" t="s">
        <v>35</v>
      </c>
      <c r="E150" s="22" t="s">
        <v>231</v>
      </c>
    </row>
    <row r="151" spans="1:16" ht="63.75" x14ac:dyDescent="0.2">
      <c r="A151" s="23" t="s">
        <v>36</v>
      </c>
      <c r="E151" s="24" t="s">
        <v>232</v>
      </c>
    </row>
    <row r="152" spans="1:16" ht="63.75" x14ac:dyDescent="0.2">
      <c r="A152" t="s">
        <v>37</v>
      </c>
      <c r="E152" s="22" t="s">
        <v>233</v>
      </c>
    </row>
    <row r="153" spans="1:16" ht="25.5" x14ac:dyDescent="0.2">
      <c r="A153" s="12" t="s">
        <v>32</v>
      </c>
      <c r="B153" s="16" t="s">
        <v>77</v>
      </c>
      <c r="C153" s="16" t="s">
        <v>234</v>
      </c>
      <c r="D153" s="12" t="s">
        <v>33</v>
      </c>
      <c r="E153" s="17" t="s">
        <v>235</v>
      </c>
      <c r="F153" s="18" t="s">
        <v>76</v>
      </c>
      <c r="G153" s="19">
        <v>77</v>
      </c>
      <c r="H153" s="20">
        <v>0</v>
      </c>
      <c r="I153" s="20">
        <f>ROUND(ROUND(H153,2)*ROUND(G153,3),2)</f>
        <v>0</v>
      </c>
      <c r="O153">
        <f>(I153*21)/100</f>
        <v>0</v>
      </c>
      <c r="P153" t="s">
        <v>13</v>
      </c>
    </row>
    <row r="154" spans="1:16" ht="38.25" x14ac:dyDescent="0.2">
      <c r="A154" s="21" t="s">
        <v>35</v>
      </c>
      <c r="E154" s="22" t="s">
        <v>236</v>
      </c>
    </row>
    <row r="155" spans="1:16" ht="51" x14ac:dyDescent="0.2">
      <c r="A155" s="23" t="s">
        <v>36</v>
      </c>
      <c r="E155" s="24" t="s">
        <v>237</v>
      </c>
    </row>
    <row r="156" spans="1:16" ht="114.75" x14ac:dyDescent="0.2">
      <c r="A156" t="s">
        <v>37</v>
      </c>
      <c r="E156" s="22" t="s">
        <v>227</v>
      </c>
    </row>
    <row r="157" spans="1:16" ht="25.5" x14ac:dyDescent="0.2">
      <c r="A157" s="12" t="s">
        <v>32</v>
      </c>
      <c r="B157" s="16" t="s">
        <v>78</v>
      </c>
      <c r="C157" s="16" t="s">
        <v>238</v>
      </c>
      <c r="D157" s="12" t="s">
        <v>33</v>
      </c>
      <c r="E157" s="17" t="s">
        <v>239</v>
      </c>
      <c r="F157" s="18" t="s">
        <v>230</v>
      </c>
      <c r="G157" s="19">
        <v>10.346</v>
      </c>
      <c r="H157" s="20">
        <v>0</v>
      </c>
      <c r="I157" s="20">
        <f>ROUND(ROUND(H157,2)*ROUND(G157,3),2)</f>
        <v>0</v>
      </c>
      <c r="O157">
        <f>(I157*21)/100</f>
        <v>0</v>
      </c>
      <c r="P157" t="s">
        <v>13</v>
      </c>
    </row>
    <row r="158" spans="1:16" x14ac:dyDescent="0.2">
      <c r="A158" s="21" t="s">
        <v>35</v>
      </c>
      <c r="E158" s="22" t="s">
        <v>240</v>
      </c>
    </row>
    <row r="159" spans="1:16" ht="51" x14ac:dyDescent="0.2">
      <c r="A159" s="23" t="s">
        <v>36</v>
      </c>
      <c r="E159" s="24" t="s">
        <v>241</v>
      </c>
    </row>
    <row r="160" spans="1:16" ht="76.5" x14ac:dyDescent="0.2">
      <c r="A160" t="s">
        <v>37</v>
      </c>
      <c r="E160" s="22" t="s">
        <v>242</v>
      </c>
    </row>
    <row r="161" spans="1:16" ht="38.25" x14ac:dyDescent="0.2">
      <c r="A161" s="12" t="s">
        <v>32</v>
      </c>
      <c r="B161" s="16" t="s">
        <v>79</v>
      </c>
      <c r="C161" s="16" t="s">
        <v>243</v>
      </c>
      <c r="D161" s="12" t="s">
        <v>33</v>
      </c>
      <c r="E161" s="17" t="s">
        <v>244</v>
      </c>
      <c r="F161" s="18" t="s">
        <v>230</v>
      </c>
      <c r="G161" s="19">
        <v>56.2</v>
      </c>
      <c r="H161" s="20">
        <v>0</v>
      </c>
      <c r="I161" s="20">
        <f>ROUND(ROUND(H161,2)*ROUND(G161,3),2)</f>
        <v>0</v>
      </c>
      <c r="O161">
        <f>(I161*21)/100</f>
        <v>0</v>
      </c>
      <c r="P161" t="s">
        <v>13</v>
      </c>
    </row>
    <row r="162" spans="1:16" ht="38.25" x14ac:dyDescent="0.2">
      <c r="A162" s="21" t="s">
        <v>35</v>
      </c>
      <c r="E162" s="22" t="s">
        <v>245</v>
      </c>
    </row>
    <row r="163" spans="1:16" ht="51" x14ac:dyDescent="0.2">
      <c r="A163" s="23" t="s">
        <v>36</v>
      </c>
      <c r="E163" s="24" t="s">
        <v>246</v>
      </c>
    </row>
    <row r="164" spans="1:16" ht="63.75" x14ac:dyDescent="0.2">
      <c r="A164" t="s">
        <v>37</v>
      </c>
      <c r="E164" s="22" t="s">
        <v>233</v>
      </c>
    </row>
    <row r="165" spans="1:16" ht="38.25" x14ac:dyDescent="0.2">
      <c r="A165" s="12" t="s">
        <v>32</v>
      </c>
      <c r="B165" s="16" t="s">
        <v>80</v>
      </c>
      <c r="C165" s="16" t="s">
        <v>247</v>
      </c>
      <c r="D165" s="12" t="s">
        <v>33</v>
      </c>
      <c r="E165" s="17" t="s">
        <v>248</v>
      </c>
      <c r="F165" s="18" t="s">
        <v>76</v>
      </c>
      <c r="G165" s="19">
        <v>55</v>
      </c>
      <c r="H165" s="20">
        <v>0</v>
      </c>
      <c r="I165" s="20">
        <f>ROUND(ROUND(H165,2)*ROUND(G165,3),2)</f>
        <v>0</v>
      </c>
      <c r="O165">
        <f>(I165*21)/100</f>
        <v>0</v>
      </c>
      <c r="P165" t="s">
        <v>13</v>
      </c>
    </row>
    <row r="166" spans="1:16" x14ac:dyDescent="0.2">
      <c r="A166" s="21" t="s">
        <v>35</v>
      </c>
      <c r="E166" s="22" t="s">
        <v>249</v>
      </c>
    </row>
    <row r="167" spans="1:16" ht="51" x14ac:dyDescent="0.2">
      <c r="A167" s="23" t="s">
        <v>36</v>
      </c>
      <c r="E167" s="24" t="s">
        <v>250</v>
      </c>
    </row>
    <row r="168" spans="1:16" ht="127.5" x14ac:dyDescent="0.2">
      <c r="A168" t="s">
        <v>37</v>
      </c>
      <c r="E168" s="22" t="s">
        <v>251</v>
      </c>
    </row>
    <row r="169" spans="1:16" x14ac:dyDescent="0.2">
      <c r="A169" s="12" t="s">
        <v>32</v>
      </c>
      <c r="B169" s="16" t="s">
        <v>81</v>
      </c>
      <c r="C169" s="16" t="s">
        <v>252</v>
      </c>
      <c r="D169" s="12" t="s">
        <v>33</v>
      </c>
      <c r="E169" s="17" t="s">
        <v>253</v>
      </c>
      <c r="F169" s="18" t="s">
        <v>34</v>
      </c>
      <c r="G169" s="19">
        <v>1</v>
      </c>
      <c r="H169" s="20">
        <v>0</v>
      </c>
      <c r="I169" s="20">
        <f>ROUND(ROUND(H169,2)*ROUND(G169,3),2)</f>
        <v>0</v>
      </c>
      <c r="O169">
        <f>(I169*21)/100</f>
        <v>0</v>
      </c>
      <c r="P169" t="s">
        <v>13</v>
      </c>
    </row>
    <row r="170" spans="1:16" ht="25.5" x14ac:dyDescent="0.2">
      <c r="A170" s="21" t="s">
        <v>35</v>
      </c>
      <c r="E170" s="22" t="s">
        <v>254</v>
      </c>
    </row>
    <row r="171" spans="1:16" ht="51" x14ac:dyDescent="0.2">
      <c r="A171" s="23" t="s">
        <v>36</v>
      </c>
      <c r="E171" s="24" t="s">
        <v>88</v>
      </c>
    </row>
    <row r="172" spans="1:16" ht="76.5" x14ac:dyDescent="0.2">
      <c r="A172" t="s">
        <v>37</v>
      </c>
      <c r="E172" s="22" t="s">
        <v>255</v>
      </c>
    </row>
    <row r="173" spans="1:16" ht="25.5" x14ac:dyDescent="0.2">
      <c r="A173" s="12" t="s">
        <v>32</v>
      </c>
      <c r="B173" s="16" t="s">
        <v>82</v>
      </c>
      <c r="C173" s="16" t="s">
        <v>256</v>
      </c>
      <c r="D173" s="12" t="s">
        <v>33</v>
      </c>
      <c r="E173" s="17" t="s">
        <v>257</v>
      </c>
      <c r="F173" s="18" t="s">
        <v>230</v>
      </c>
      <c r="G173" s="19">
        <v>187.5</v>
      </c>
      <c r="H173" s="20">
        <v>0</v>
      </c>
      <c r="I173" s="20">
        <f>ROUND(ROUND(H173,2)*ROUND(G173,3),2)</f>
        <v>0</v>
      </c>
      <c r="O173">
        <f>(I173*21)/100</f>
        <v>0</v>
      </c>
      <c r="P173" t="s">
        <v>13</v>
      </c>
    </row>
    <row r="174" spans="1:16" ht="25.5" x14ac:dyDescent="0.2">
      <c r="A174" s="21" t="s">
        <v>35</v>
      </c>
      <c r="E174" s="22" t="s">
        <v>258</v>
      </c>
    </row>
    <row r="175" spans="1:16" ht="51" x14ac:dyDescent="0.2">
      <c r="A175" s="23" t="s">
        <v>36</v>
      </c>
      <c r="E175" s="24" t="s">
        <v>259</v>
      </c>
    </row>
    <row r="176" spans="1:16" ht="76.5" x14ac:dyDescent="0.2">
      <c r="A176" t="s">
        <v>37</v>
      </c>
      <c r="E176" s="22" t="s">
        <v>260</v>
      </c>
    </row>
    <row r="177" spans="1:16" x14ac:dyDescent="0.2">
      <c r="A177" s="12" t="s">
        <v>32</v>
      </c>
      <c r="B177" s="16" t="s">
        <v>83</v>
      </c>
      <c r="C177" s="16" t="s">
        <v>261</v>
      </c>
      <c r="D177" s="12" t="s">
        <v>33</v>
      </c>
      <c r="E177" s="17" t="s">
        <v>262</v>
      </c>
      <c r="F177" s="18" t="s">
        <v>34</v>
      </c>
      <c r="G177" s="19">
        <v>2</v>
      </c>
      <c r="H177" s="20">
        <v>0</v>
      </c>
      <c r="I177" s="20">
        <f>ROUND(ROUND(H177,2)*ROUND(G177,3),2)</f>
        <v>0</v>
      </c>
      <c r="O177">
        <f>(I177*21)/100</f>
        <v>0</v>
      </c>
      <c r="P177" t="s">
        <v>13</v>
      </c>
    </row>
    <row r="178" spans="1:16" x14ac:dyDescent="0.2">
      <c r="A178" s="21" t="s">
        <v>35</v>
      </c>
      <c r="E178" s="22" t="s">
        <v>263</v>
      </c>
    </row>
    <row r="179" spans="1:16" ht="51" x14ac:dyDescent="0.2">
      <c r="A179" s="23" t="s">
        <v>36</v>
      </c>
      <c r="E179" s="24" t="s">
        <v>86</v>
      </c>
    </row>
    <row r="180" spans="1:16" ht="76.5" x14ac:dyDescent="0.2">
      <c r="A180" t="s">
        <v>37</v>
      </c>
      <c r="E180" s="22" t="s">
        <v>255</v>
      </c>
    </row>
    <row r="181" spans="1:16" x14ac:dyDescent="0.2">
      <c r="A181" s="12" t="s">
        <v>32</v>
      </c>
      <c r="B181" s="16" t="s">
        <v>84</v>
      </c>
      <c r="C181" s="16" t="s">
        <v>264</v>
      </c>
      <c r="D181" s="12" t="s">
        <v>33</v>
      </c>
      <c r="E181" s="17" t="s">
        <v>265</v>
      </c>
      <c r="F181" s="18" t="s">
        <v>34</v>
      </c>
      <c r="G181" s="19">
        <v>1</v>
      </c>
      <c r="H181" s="20">
        <v>0</v>
      </c>
      <c r="I181" s="20">
        <f>ROUND(ROUND(H181,2)*ROUND(G181,3),2)</f>
        <v>0</v>
      </c>
      <c r="O181">
        <f>(I181*21)/100</f>
        <v>0</v>
      </c>
      <c r="P181" t="s">
        <v>13</v>
      </c>
    </row>
    <row r="182" spans="1:16" x14ac:dyDescent="0.2">
      <c r="A182" s="21" t="s">
        <v>35</v>
      </c>
      <c r="E182" s="22" t="s">
        <v>33</v>
      </c>
    </row>
    <row r="183" spans="1:16" ht="51" x14ac:dyDescent="0.2">
      <c r="A183" s="23" t="s">
        <v>36</v>
      </c>
      <c r="E183" s="24" t="s">
        <v>88</v>
      </c>
    </row>
    <row r="184" spans="1:16" ht="76.5" x14ac:dyDescent="0.2">
      <c r="A184" t="s">
        <v>37</v>
      </c>
      <c r="E184" s="22" t="s">
        <v>255</v>
      </c>
    </row>
    <row r="185" spans="1:16" ht="25.5" x14ac:dyDescent="0.2">
      <c r="A185" s="12" t="s">
        <v>32</v>
      </c>
      <c r="B185" s="16" t="s">
        <v>85</v>
      </c>
      <c r="C185" s="16" t="s">
        <v>266</v>
      </c>
      <c r="D185" s="12" t="s">
        <v>33</v>
      </c>
      <c r="E185" s="17" t="s">
        <v>267</v>
      </c>
      <c r="F185" s="18" t="s">
        <v>230</v>
      </c>
      <c r="G185" s="19">
        <v>0.3</v>
      </c>
      <c r="H185" s="20">
        <v>0</v>
      </c>
      <c r="I185" s="20">
        <f>ROUND(ROUND(H185,2)*ROUND(G185,3),2)</f>
        <v>0</v>
      </c>
      <c r="O185">
        <f>(I185*21)/100</f>
        <v>0</v>
      </c>
      <c r="P185" t="s">
        <v>13</v>
      </c>
    </row>
    <row r="186" spans="1:16" x14ac:dyDescent="0.2">
      <c r="A186" s="21" t="s">
        <v>35</v>
      </c>
      <c r="E186" s="22" t="s">
        <v>33</v>
      </c>
    </row>
    <row r="187" spans="1:16" ht="51" x14ac:dyDescent="0.2">
      <c r="A187" s="23" t="s">
        <v>36</v>
      </c>
      <c r="E187" s="24" t="s">
        <v>268</v>
      </c>
    </row>
    <row r="188" spans="1:16" ht="76.5" x14ac:dyDescent="0.2">
      <c r="A188" t="s">
        <v>37</v>
      </c>
      <c r="E188" s="22" t="s">
        <v>260</v>
      </c>
    </row>
    <row r="189" spans="1:16" x14ac:dyDescent="0.2">
      <c r="A189" s="12" t="s">
        <v>32</v>
      </c>
      <c r="B189" s="16" t="s">
        <v>87</v>
      </c>
      <c r="C189" s="16" t="s">
        <v>269</v>
      </c>
      <c r="D189" s="12" t="s">
        <v>33</v>
      </c>
      <c r="E189" s="17" t="s">
        <v>270</v>
      </c>
      <c r="F189" s="18" t="s">
        <v>52</v>
      </c>
      <c r="G189" s="19">
        <v>48</v>
      </c>
      <c r="H189" s="20">
        <v>0</v>
      </c>
      <c r="I189" s="20">
        <f>ROUND(ROUND(H189,2)*ROUND(G189,3),2)</f>
        <v>0</v>
      </c>
      <c r="O189">
        <f>(I189*21)/100</f>
        <v>0</v>
      </c>
      <c r="P189" t="s">
        <v>13</v>
      </c>
    </row>
    <row r="190" spans="1:16" x14ac:dyDescent="0.2">
      <c r="A190" s="21" t="s">
        <v>35</v>
      </c>
      <c r="E190" s="22" t="s">
        <v>33</v>
      </c>
    </row>
    <row r="191" spans="1:16" ht="51" x14ac:dyDescent="0.2">
      <c r="A191" s="23" t="s">
        <v>36</v>
      </c>
      <c r="E191" s="24" t="s">
        <v>271</v>
      </c>
    </row>
    <row r="192" spans="1:16" x14ac:dyDescent="0.2">
      <c r="A192" t="s">
        <v>37</v>
      </c>
      <c r="E192" s="22" t="s">
        <v>33</v>
      </c>
    </row>
    <row r="193" spans="1:16" x14ac:dyDescent="0.2">
      <c r="A193" s="12" t="s">
        <v>32</v>
      </c>
      <c r="B193" s="16" t="s">
        <v>89</v>
      </c>
      <c r="C193" s="16" t="s">
        <v>272</v>
      </c>
      <c r="D193" s="12" t="s">
        <v>33</v>
      </c>
      <c r="E193" s="17" t="s">
        <v>273</v>
      </c>
      <c r="F193" s="18" t="s">
        <v>76</v>
      </c>
      <c r="G193" s="19">
        <v>76.599999999999994</v>
      </c>
      <c r="H193" s="20">
        <v>0</v>
      </c>
      <c r="I193" s="20">
        <f>ROUND(ROUND(H193,2)*ROUND(G193,3),2)</f>
        <v>0</v>
      </c>
      <c r="O193">
        <f>(I193*21)/100</f>
        <v>0</v>
      </c>
      <c r="P193" t="s">
        <v>13</v>
      </c>
    </row>
    <row r="194" spans="1:16" x14ac:dyDescent="0.2">
      <c r="A194" s="21" t="s">
        <v>35</v>
      </c>
      <c r="E194" s="22" t="s">
        <v>33</v>
      </c>
    </row>
    <row r="195" spans="1:16" ht="51" x14ac:dyDescent="0.2">
      <c r="A195" s="23" t="s">
        <v>36</v>
      </c>
      <c r="E195" s="24" t="s">
        <v>274</v>
      </c>
    </row>
    <row r="196" spans="1:16" ht="127.5" x14ac:dyDescent="0.2">
      <c r="A196" t="s">
        <v>37</v>
      </c>
      <c r="E196" s="22" t="s">
        <v>275</v>
      </c>
    </row>
    <row r="197" spans="1:16" x14ac:dyDescent="0.2">
      <c r="A197" s="12" t="s">
        <v>32</v>
      </c>
      <c r="B197" s="16" t="s">
        <v>90</v>
      </c>
      <c r="C197" s="16" t="s">
        <v>276</v>
      </c>
      <c r="D197" s="12" t="s">
        <v>33</v>
      </c>
      <c r="E197" s="17" t="s">
        <v>277</v>
      </c>
      <c r="F197" s="18" t="s">
        <v>34</v>
      </c>
      <c r="G197" s="19">
        <v>2</v>
      </c>
      <c r="H197" s="20">
        <v>0</v>
      </c>
      <c r="I197" s="20">
        <f>ROUND(ROUND(H197,2)*ROUND(G197,3),2)</f>
        <v>0</v>
      </c>
      <c r="O197">
        <f>(I197*21)/100</f>
        <v>0</v>
      </c>
      <c r="P197" t="s">
        <v>13</v>
      </c>
    </row>
    <row r="198" spans="1:16" x14ac:dyDescent="0.2">
      <c r="A198" s="21" t="s">
        <v>35</v>
      </c>
      <c r="E198" s="22" t="s">
        <v>278</v>
      </c>
    </row>
    <row r="199" spans="1:16" ht="51" x14ac:dyDescent="0.2">
      <c r="A199" s="23" t="s">
        <v>36</v>
      </c>
      <c r="E199" s="24" t="s">
        <v>86</v>
      </c>
    </row>
    <row r="200" spans="1:16" ht="76.5" x14ac:dyDescent="0.2">
      <c r="A200" t="s">
        <v>37</v>
      </c>
      <c r="E200" s="22" t="s">
        <v>255</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Urbánková Jaroslava</dc:creator>
  <cp:lastModifiedBy>Urbánková Jaroslava</cp:lastModifiedBy>
  <dcterms:created xsi:type="dcterms:W3CDTF">2020-07-08T09:31:27Z</dcterms:created>
  <dcterms:modified xsi:type="dcterms:W3CDTF">2020-07-08T09:35:11Z</dcterms:modified>
</cp:coreProperties>
</file>